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0166" documentId="120_S{2AC9BD13-BADA-5192-A53E-5A8FF88502F6}" xr6:coauthVersionLast="47" xr6:coauthVersionMax="47" xr10:uidLastSave="{9885C985-FF10-480A-8BCC-1AB24E66C75B}"/>
  <bookViews>
    <workbookView xWindow="-120" yWindow="-120" windowWidth="38640" windowHeight="21120"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5" l="1"/>
  <c r="D3" i="3"/>
  <c r="D8" i="3"/>
  <c r="G3"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3" i="9"/>
  <c r="G3" i="9"/>
  <c r="I3" i="9"/>
  <c r="J3" i="9"/>
  <c r="L3" i="9"/>
  <c r="D2"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G2" i="1"/>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5"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<sst xmlns="http://schemas.openxmlformats.org/spreadsheetml/2006/main" count="180273" uniqueCount="39121">
  <si>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</si>
  <si>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</si>
  <si>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</si>
  <si>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</si>
  <si>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</si>
  <si>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</si>
  <si>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</si>
  <si>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</si>
  <si>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</si>
  <si>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</si>
  <si>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</si>
  <si>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</si>
  <si>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</si>
  <si>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</si>
  <si>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</si>
  <si>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</si>
  <si>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</si>
  <si>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</si>
  <si>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</si>
  <si>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</si>
  <si>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</si>
  <si>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</si>
  <si>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</si>
  <si>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</si>
  <si>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</si>
  <si>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</si>
  <si>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</si>
  <si>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</si>
  <si>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</si>
  <si>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</si>
  <si>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</si>
  <si>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</si>
  <si>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</si>
  <si>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</si>
  <si>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</si>
  <si>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</si>
  <si>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</si>
  <si>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</si>
  <si>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</si>
  <si>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</si>
  <si>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</si>
  <si>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</si>
  <si>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</si>
  <si>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</si>
  <si>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</si>
  <si>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</si>
  <si>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</si>
  <si>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</si>
  <si>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</si>
  <si>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</si>
  <si>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</si>
  <si>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</si>
  <si>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</si>
  <si>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</si>
  <si>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</si>
  <si>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</si>
  <si>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</si>
  <si>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</si>
  <si>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</si>
  <si>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</si>
  <si>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</si>
  <si>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</si>
  <si>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</si>
  <si>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</si>
  <si>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</si>
  <si>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</si>
  <si>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</si>
  <si>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</si>
  <si>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</si>
  <si>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</si>
  <si>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</si>
  <si>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</si>
  <si>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</si>
  <si>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</si>
  <si>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</si>
  <si>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</si>
  <si>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</si>
  <si>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</si>
  <si>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</si>
  <si>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</si>
  <si>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</si>
  <si>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</si>
  <si>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</si>
  <si>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</si>
  <si>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</si>
  <si>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</si>
  <si>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</si>
  <si>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</si>
  <si>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</si>
  <si>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</si>
  <si>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</si>
  <si>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</si>
  <si>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</si>
  <si>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</si>
  <si>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</si>
  <si>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</si>
  <si>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</si>
  <si>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</si>
  <si>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</si>
  <si>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</si>
  <si>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</si>
  <si>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</si>
  <si>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</si>
  <si>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</si>
  <si>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</si>
  <si>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</si>
  <si>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</si>
  <si>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</si>
  <si>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</si>
  <si>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</si>
  <si>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</si>
  <si>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</si>
  <si>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</si>
  <si>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</si>
  <si>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</si>
  <si>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</si>
  <si>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</si>
  <si>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</si>
  <si>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</si>
  <si>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</si>
  <si>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</si>
  <si>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</si>
  <si>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</si>
  <si>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</si>
  <si>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</si>
  <si>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</si>
  <si>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</si>
  <si>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</si>
  <si>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</si>
  <si>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</si>
  <si>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</si>
  <si>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</si>
  <si>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</si>
  <si>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</si>
  <si>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</si>
  <si>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</si>
  <si>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</si>
  <si>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</si>
  <si>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</si>
  <si>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</si>
  <si>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</si>
  <si>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</si>
  <si>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</si>
  <si>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</si>
  <si>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</si>
  <si>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</si>
  <si>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</si>
  <si>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</si>
  <si>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</si>
  <si>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</si>
  <si>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</si>
  <si>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</si>
  <si>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</si>
  <si>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</si>
  <si>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</si>
  <si>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</si>
  <si>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</si>
  <si>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</si>
  <si>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</si>
  <si>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</si>
  <si>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</si>
  <si>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</si>
  <si>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</si>
  <si>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</si>
  <si>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</si>
  <si>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</si>
  <si>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</si>
  <si>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</si>
  <si>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</si>
  <si>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</si>
  <si>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</si>
  <si>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</si>
  <si>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</si>
  <si>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</si>
  <si>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</si>
  <si>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</si>
  <si>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</si>
  <si>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</si>
  <si>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</si>
  <si>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</si>
  <si>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</si>
  <si>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</si>
  <si>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</si>
  <si>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</si>
  <si>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</si>
  <si>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</si>
  <si>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</si>
  <si>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</si>
  <si>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</si>
  <si>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</si>
  <si>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</si>
  <si>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</si>
  <si>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</si>
  <si>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</si>
  <si>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</si>
  <si>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</si>
  <si>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</si>
  <si>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</si>
  <si>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</si>
  <si>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</si>
  <si>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</si>
  <si>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</si>
  <si>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</si>
  <si>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</si>
  <si>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</si>
  <si>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</si>
  <si>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</si>
  <si>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</si>
  <si>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</si>
  <si>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</si>
  <si>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</si>
  <si>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</si>
  <si>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</si>
  <si>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</si>
  <si>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</si>
  <si>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</si>
  <si>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</si>
  <si>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</si>
  <si>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</si>
  <si>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</si>
  <si>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</si>
  <si>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</si>
  <si>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</si>
  <si>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</si>
  <si>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</si>
  <si>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</si>
  <si>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</si>
  <si>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</si>
  <si>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</si>
  <si>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</si>
  <si>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</si>
  <si>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</si>
  <si>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</si>
  <si>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</si>
  <si>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</si>
  <si>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</si>
  <si>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</si>
  <si>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</si>
  <si>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</si>
  <si>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</si>
  <si>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</si>
  <si>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</si>
  <si>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</si>
  <si>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</si>
  <si>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</si>
  <si>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</si>
  <si>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</si>
  <si>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</si>
  <si>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</si>
  <si>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</si>
  <si>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</si>
  <si>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</si>
  <si>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</si>
  <si>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</si>
  <si>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</si>
  <si>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</si>
  <si>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</si>
  <si>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</si>
  <si>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</si>
  <si>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</si>
  <si>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</si>
  <si>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</si>
  <si>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</si>
  <si>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</si>
  <si>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</si>
  <si>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</si>
  <si>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</si>
  <si>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</si>
  <si>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</si>
  <si>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</si>
  <si>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</si>
  <si>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</si>
  <si>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</si>
  <si>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</si>
  <si>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</si>
  <si>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</si>
  <si>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</si>
  <si>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</si>
  <si>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</si>
  <si>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</si>
  <si>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</si>
  <si>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</si>
  <si>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</si>
  <si>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</si>
  <si>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</si>
  <si>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</si>
  <si>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</si>
  <si>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</si>
  <si>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</si>
  <si>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</si>
  <si>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</si>
  <si>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</si>
  <si>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</si>
  <si>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</si>
  <si>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</si>
  <si>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</si>
  <si>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</si>
  <si>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</si>
  <si>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</si>
  <si>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</si>
  <si>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</si>
  <si>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</si>
  <si>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</si>
  <si>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</si>
  <si>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</si>
  <si>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</si>
  <si>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</si>
  <si>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</si>
  <si>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</si>
  <si>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</si>
  <si>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</si>
  <si>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</si>
  <si>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</si>
  <si>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</si>
  <si>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</si>
  <si>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</si>
  <si>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</si>
  <si>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</si>
  <si>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</si>
  <si>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</si>
  <si>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</si>
  <si>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</si>
  <si>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</si>
  <si>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</si>
  <si>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</si>
  <si>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</si>
  <si>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</si>
  <si>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</si>
  <si>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</si>
  <si>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</si>
  <si>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</si>
  <si>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</si>
  <si>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</si>
  <si>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</si>
  <si>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</si>
  <si>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</si>
  <si>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</si>
  <si>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</si>
  <si>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</si>
  <si>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</si>
  <si>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</si>
  <si>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</si>
  <si>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</si>
  <si>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</si>
  <si>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</si>
  <si>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</si>
  <si>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</si>
  <si>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</si>
  <si>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</si>
  <si>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</si>
  <si>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</si>
  <si>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</si>
  <si>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</si>
  <si>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</si>
  <si>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</si>
  <si>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</si>
  <si>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</si>
  <si>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</si>
  <si>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</si>
  <si>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</si>
  <si>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</si>
  <si>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</si>
  <si>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</si>
  <si>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</si>
  <si>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</si>
  <si>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</si>
  <si>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</si>
  <si>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</si>
  <si>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</si>
  <si>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</si>
  <si>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</si>
  <si>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</si>
  <si>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</si>
  <si>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</si>
  <si>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</si>
  <si>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</si>
  <si>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</si>
  <si>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</si>
  <si>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</si>
  <si>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</si>
  <si>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</si>
  <si>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</si>
  <si>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</si>
  <si>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</si>
  <si>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</si>
  <si>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</si>
  <si>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</si>
  <si>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</si>
  <si>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</si>
  <si>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</si>
  <si>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</si>
  <si>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</si>
  <si>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</si>
  <si>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</si>
  <si>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</si>
  <si>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</si>
  <si>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</si>
  <si>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</si>
  <si>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</si>
  <si>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</si>
  <si>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</si>
  <si>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</si>
  <si>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</si>
  <si>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</si>
  <si>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</si>
  <si>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</si>
  <si>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</si>
  <si>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</si>
  <si>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</si>
  <si>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</si>
  <si>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</si>
  <si>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</si>
  <si>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</si>
  <si>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</si>
  <si>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</si>
  <si>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</si>
  <si>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</si>
  <si>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</si>
  <si>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</si>
  <si>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</si>
  <si>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</si>
  <si>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</si>
  <si>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</si>
  <si>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</si>
  <si>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</si>
  <si>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</si>
  <si>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</si>
  <si>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</si>
  <si>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</si>
  <si>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</si>
  <si>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</si>
  <si>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</si>
  <si>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</si>
  <si>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</si>
  <si>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</si>
  <si>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</si>
  <si>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</si>
  <si>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</si>
  <si>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</si>
  <si>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</si>
  <si>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</si>
  <si>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</si>
  <si>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</si>
  <si>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</si>
  <si>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</si>
  <si>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</si>
  <si>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</si>
  <si>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</si>
  <si>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</si>
  <si>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</si>
  <si>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</si>
  <si>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</si>
  <si>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</si>
  <si>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</si>
  <si>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</si>
  <si>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</si>
  <si>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</si>
  <si>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</si>
  <si>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</si>
  <si>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</si>
  <si>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</si>
  <si>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</si>
  <si>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</si>
  <si>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</si>
  <si>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</si>
  <si>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</si>
  <si>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</si>
  <si>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</si>
  <si>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</si>
  <si>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</si>
  <si>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</si>
  <si>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</si>
  <si>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</si>
  <si>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</si>
  <si>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</si>
  <si>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</si>
  <si>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</si>
  <si>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</si>
  <si>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</si>
  <si>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</si>
  <si>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</si>
  <si>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</si>
  <si>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</si>
  <si>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</si>
  <si>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</si>
  <si>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</si>
  <si>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</si>
  <si>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</si>
  <si>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</si>
  <si>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</si>
  <si>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</si>
  <si>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</si>
  <si>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</si>
  <si>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</si>
  <si>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</si>
  <si>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</si>
  <si>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</si>
  <si>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</si>
  <si>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</si>
  <si>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</si>
  <si>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</si>
  <si>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</si>
  <si>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</si>
  <si>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</si>
  <si>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</si>
  <si>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</si>
  <si>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</si>
  <si>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</si>
  <si>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</si>
  <si>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</si>
  <si>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</si>
  <si>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</si>
  <si>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</si>
  <si>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</si>
  <si>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</si>
  <si>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</si>
  <si>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</si>
  <si>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</si>
  <si>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</si>
  <si>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</si>
  <si>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</si>
  <si>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</si>
  <si>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</si>
  <si>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</si>
  <si>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</si>
  <si>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</si>
  <si>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</si>
  <si>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</si>
  <si>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</si>
  <si>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</si>
  <si>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</si>
  <si>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</si>
  <si>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</si>
  <si>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</si>
  <si>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</si>
  <si>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</si>
  <si>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</si>
  <si>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</si>
  <si>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</si>
  <si>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</si>
  <si>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</si>
  <si>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</si>
  <si>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</si>
  <si>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</si>
  <si>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</si>
  <si>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</si>
  <si>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</si>
  <si>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</si>
  <si>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</si>
  <si>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</si>
  <si>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</si>
  <si>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</si>
  <si>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</si>
  <si>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</si>
  <si>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</si>
  <si>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</si>
  <si>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</si>
  <si>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</si>
  <si>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</si>
  <si>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</si>
  <si>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</si>
  <si>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</si>
  <si>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</si>
  <si>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</si>
  <si>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</si>
  <si>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</si>
  <si>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</si>
  <si>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</si>
  <si>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</si>
  <si>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</si>
  <si>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</si>
  <si>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</si>
  <si>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</si>
  <si>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</si>
  <si>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</si>
  <si>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</si>
  <si>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</si>
  <si>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</si>
  <si>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</si>
  <si>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</si>
  <si>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</si>
  <si>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</si>
  <si>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</si>
  <si>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</si>
  <si>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</si>
  <si>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</si>
  <si>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</si>
  <si>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</si>
  <si>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</si>
  <si>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</si>
  <si>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</si>
  <si>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</si>
  <si>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</si>
  <si>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</si>
  <si>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</si>
  <si>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</si>
  <si>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</si>
  <si>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</si>
  <si>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</si>
  <si>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</si>
  <si>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</si>
  <si>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</si>
  <si>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</si>
  <si>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</si>
  <si>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</si>
  <si>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</si>
  <si>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</si>
  <si>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</si>
  <si>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</si>
  <si>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</si>
  <si>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</si>
  <si>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</si>
  <si>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</si>
  <si>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</si>
  <si>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</si>
  <si>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</si>
  <si>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</si>
  <si>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</si>
  <si>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</si>
  <si>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</si>
  <si>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</si>
  <si>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</si>
  <si>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</si>
  <si>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</si>
  <si>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</si>
  <si>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</si>
  <si>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</si>
  <si>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</si>
  <si>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</si>
  <si>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</si>
  <si>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</si>
  <si>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</si>
  <si>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</si>
  <si>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</si>
  <si>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</si>
  <si>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</si>
  <si>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</si>
  <si>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</si>
  <si>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</si>
  <si>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</si>
  <si>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</si>
  <si>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</si>
  <si>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</si>
  <si>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</si>
  <si>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</si>
  <si>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</si>
  <si>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</si>
  <si>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</si>
  <si>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</si>
  <si>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</si>
  <si>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</si>
  <si>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</si>
  <si>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</si>
  <si>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</si>
  <si>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</si>
  <si>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</si>
  <si>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</si>
  <si>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</si>
  <si>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</si>
  <si>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</si>
  <si>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</si>
  <si>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</si>
  <si>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</si>
  <si>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</si>
  <si>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</si>
  <si>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</si>
  <si>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</si>
  <si>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</si>
  <si>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</si>
  <si>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</si>
  <si>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</si>
  <si>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</si>
  <si>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</si>
  <si>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</si>
  <si>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</si>
  <si>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</si>
  <si>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</si>
  <si>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</si>
  <si>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</si>
  <si>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</si>
  <si>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</si>
  <si>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</si>
  <si>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</si>
  <si>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</si>
  <si>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</si>
  <si>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</si>
  <si>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</si>
  <si>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</si>
  <si>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</si>
  <si>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</si>
  <si>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</si>
  <si>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</si>
  <si>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</si>
  <si>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</si>
  <si>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</si>
  <si>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</si>
  <si>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</si>
  <si>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</si>
  <si>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</si>
  <si>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</si>
  <si>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</si>
  <si>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</si>
  <si>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</si>
  <si>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</si>
  <si>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</si>
  <si>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</si>
  <si>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</si>
  <si>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</si>
  <si>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</si>
  <si>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</si>
  <si>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</si>
  <si>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</si>
  <si>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</si>
  <si>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</si>
  <si>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</si>
  <si>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</si>
  <si>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</si>
  <si>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</si>
  <si>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</si>
  <si>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</si>
  <si>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</si>
  <si>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</si>
  <si>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</si>
  <si>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</si>
  <si>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</si>
  <si>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</si>
  <si>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</si>
  <si>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</si>
  <si>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</si>
  <si>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</si>
  <si>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</si>
  <si>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</si>
  <si>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</si>
  <si>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</si>
  <si>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</si>
  <si>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</si>
  <si>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</si>
  <si>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</si>
  <si>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</si>
  <si>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</si>
  <si>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</si>
  <si>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</si>
  <si>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</si>
  <si>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</si>
  <si>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</si>
  <si>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</si>
  <si>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</si>
  <si>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</si>
  <si>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</si>
  <si>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</si>
  <si>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</si>
  <si>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</si>
  <si>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</si>
  <si>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</si>
  <si>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</si>
  <si>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</si>
  <si>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</si>
  <si>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</si>
  <si>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</si>
  <si>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</si>
  <si>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</si>
  <si>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</si>
  <si>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</si>
  <si>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</si>
  <si>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</si>
  <si>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</si>
  <si>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</si>
  <si>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</si>
  <si>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</si>
  <si>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</si>
  <si>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</si>
  <si>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</si>
  <si>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</si>
  <si>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</si>
  <si>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</si>
  <si>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</si>
  <si>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</si>
  <si>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</si>
  <si>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</si>
  <si>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</si>
  <si>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</si>
  <si>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</si>
  <si>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</si>
  <si>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</si>
  <si>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</si>
  <si>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</si>
  <si>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</si>
  <si>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</si>
  <si>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</si>
  <si>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</si>
  <si>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</si>
  <si>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</si>
  <si>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</si>
  <si>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</si>
  <si>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</si>
  <si>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</si>
  <si>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</si>
  <si>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</si>
  <si>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</si>
  <si>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</si>
  <si>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</si>
  <si>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</si>
  <si>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</si>
  <si>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</si>
  <si>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</si>
  <si>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</si>
  <si>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</si>
  <si>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</si>
  <si>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</si>
  <si>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</si>
  <si>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</si>
  <si>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</si>
  <si>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</si>
  <si>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</si>
  <si>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</si>
  <si>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</si>
  <si>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</si>
  <si>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</si>
  <si>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</si>
  <si>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</si>
  <si>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</si>
  <si>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</si>
  <si>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</si>
  <si>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</si>
  <si>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</si>
  <si>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</si>
  <si>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</si>
  <si>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</si>
  <si>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</si>
  <si>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</si>
  <si>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</si>
  <si>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</si>
  <si>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</si>
  <si>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</si>
  <si>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</si>
  <si>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</si>
  <si>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</si>
  <si>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</si>
  <si>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</si>
  <si>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</si>
  <si>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</si>
  <si>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</si>
  <si>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</si>
  <si>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</si>
  <si>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</si>
  <si>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</si>
  <si>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</si>
  <si>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</si>
  <si>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</si>
  <si>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</si>
  <si>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</si>
  <si>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</si>
  <si>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</si>
  <si>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</si>
  <si>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</si>
  <si>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</si>
  <si>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</si>
  <si>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</si>
  <si>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</si>
  <si>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</si>
  <si>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</si>
  <si>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</si>
  <si>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</si>
  <si>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</si>
  <si>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</si>
  <si>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</si>
  <si>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</si>
  <si>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</si>
  <si>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</si>
  <si>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</si>
  <si>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</si>
  <si>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</si>
  <si>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</si>
  <si>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</si>
  <si>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</si>
  <si>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</si>
  <si>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</si>
  <si>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</si>
  <si>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</si>
  <si>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</si>
  <si>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</si>
  <si>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</si>
  <si>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</si>
  <si>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</si>
  <si>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</si>
  <si>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</si>
  <si>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</si>
  <si>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</si>
  <si>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</si>
  <si>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</si>
  <si>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</si>
  <si>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</si>
  <si>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</si>
  <si>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</si>
  <si>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</si>
  <si>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</si>
  <si>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</si>
  <si>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</si>
  <si>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</si>
  <si>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</si>
  <si>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</si>
  <si>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</si>
  <si>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</si>
  <si>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</si>
  <si>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</si>
  <si>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</si>
  <si>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</si>
  <si>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</si>
  <si>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</si>
  <si>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</si>
  <si>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</si>
  <si>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</si>
  <si>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</si>
  <si>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</si>
  <si>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</si>
  <si>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</si>
  <si>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</si>
  <si>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</si>
  <si>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</si>
  <si>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</si>
  <si>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</si>
  <si>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</si>
  <si>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</si>
  <si>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</si>
  <si>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</si>
  <si>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</si>
  <si>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</si>
  <si>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</si>
  <si>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</si>
  <si>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</si>
  <si>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</si>
  <si>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</si>
  <si>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</si>
  <si>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</si>
  <si>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</si>
  <si>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</si>
  <si>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</si>
  <si>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</si>
  <si>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</si>
  <si>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</si>
  <si>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</si>
  <si>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</si>
  <si>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</si>
  <si>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</si>
  <si>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</si>
  <si>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</si>
  <si>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</si>
  <si>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</si>
  <si>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</si>
  <si>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</si>
  <si>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</si>
  <si>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</si>
  <si>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</si>
  <si>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</si>
  <si>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</si>
  <si>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</si>
  <si>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</si>
  <si>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</si>
  <si>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</si>
  <si>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</si>
  <si>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</si>
  <si>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</si>
  <si>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</si>
  <si>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</si>
  <si>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</si>
  <si>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</si>
  <si>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</si>
  <si>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</si>
  <si>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</si>
  <si>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</si>
  <si>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</si>
  <si>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</si>
  <si>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</si>
  <si>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</si>
  <si>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</si>
  <si>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</si>
  <si>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</si>
  <si>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</si>
  <si>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</si>
  <si>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</si>
  <si>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</si>
  <si>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</si>
  <si>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</si>
  <si>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</si>
  <si>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</si>
  <si>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</si>
  <si>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</si>
  <si>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</si>
  <si>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</si>
  <si>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</si>
  <si>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</si>
  <si>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</si>
  <si>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</si>
  <si>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</si>
  <si>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</si>
  <si>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</si>
  <si>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</si>
  <si>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</si>
  <si>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</si>
  <si>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</si>
  <si>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</si>
  <si>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</si>
  <si>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</si>
  <si>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</si>
  <si>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</si>
  <si>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</si>
  <si>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</si>
  <si>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</si>
  <si>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</si>
  <si>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</si>
  <si>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</si>
  <si>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</si>
  <si>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</si>
  <si>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</si>
  <si>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</si>
  <si>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</si>
  <si>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</si>
  <si>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</si>
  <si>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</si>
  <si>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</si>
  <si>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</si>
  <si>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</si>
  <si>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</si>
  <si>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</si>
  <si>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</si>
  <si>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</si>
  <si>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</si>
  <si>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</si>
  <si>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</si>
  <si>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</si>
  <si>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</si>
  <si>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</si>
  <si>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</si>
  <si>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</si>
  <si>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</si>
  <si>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</si>
  <si>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</si>
  <si>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</si>
  <si>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</si>
  <si>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</si>
  <si>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</si>
  <si>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</si>
  <si>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</si>
  <si>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</si>
  <si>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</si>
  <si>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</si>
  <si>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</si>
  <si>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</si>
  <si>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</si>
  <si>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</si>
  <si>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</si>
  <si>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</si>
  <si>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</si>
  <si>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</si>
  <si>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</si>
  <si>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</si>
  <si>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</si>
  <si>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</si>
  <si>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</si>
  <si>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</si>
  <si>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</si>
  <si>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</si>
  <si>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</si>
  <si>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</si>
  <si>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</si>
  <si>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</si>
  <si>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</si>
  <si>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</si>
  <si>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</si>
  <si>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</si>
  <si>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</si>
  <si>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</si>
  <si>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</si>
  <si>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</si>
  <si>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</si>
  <si>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</si>
  <si>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</si>
  <si>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</si>
  <si>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</si>
  <si>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</si>
  <si>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</si>
  <si>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</si>
  <si>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</si>
  <si>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</si>
  <si>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</si>
  <si>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</si>
  <si>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</si>
  <si>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</si>
  <si>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</si>
  <si>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</si>
  <si>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</si>
  <si>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</si>
  <si>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</si>
  <si>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</si>
  <si>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</si>
  <si>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</si>
  <si>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</si>
  <si>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</si>
  <si>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</si>
  <si>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</si>
  <si>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</si>
  <si>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</si>
  <si>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</si>
  <si>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</si>
  <si>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</si>
  <si>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</si>
  <si>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</si>
  <si>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</si>
  <si>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</si>
  <si>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</si>
  <si>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</si>
  <si>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</si>
  <si>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</si>
  <si>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</si>
  <si>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</si>
  <si>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</si>
  <si>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</si>
  <si>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</si>
  <si>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</si>
  <si>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</si>
  <si>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</si>
  <si>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</si>
  <si>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</si>
  <si>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</si>
  <si>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</si>
  <si>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</si>
  <si>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</si>
  <si>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</si>
  <si>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</si>
  <si>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</si>
  <si>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</si>
  <si>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</si>
  <si>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</si>
  <si>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</si>
  <si>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</si>
  <si>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</si>
  <si>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</si>
  <si>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</si>
  <si>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</si>
  <si>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</si>
  <si>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</si>
  <si>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</si>
  <si>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</si>
  <si>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</si>
  <si>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</si>
  <si>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</si>
  <si>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</si>
  <si>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</si>
  <si>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</si>
  <si>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</si>
  <si>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</si>
  <si>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</si>
  <si>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</si>
  <si>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</si>
  <si>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</si>
  <si>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</si>
  <si>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</si>
  <si>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</si>
  <si>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</si>
  <si>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</si>
  <si>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</si>
  <si>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</si>
  <si>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</si>
  <si>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</si>
  <si>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</si>
  <si>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</si>
  <si>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</si>
  <si>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</si>
  <si>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</si>
  <si>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</si>
  <si>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</si>
  <si>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</si>
  <si>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</si>
  <si>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</si>
  <si>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</si>
  <si>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</si>
  <si>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</si>
  <si>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</si>
  <si>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</si>
  <si>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</si>
  <si>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</si>
  <si>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</si>
  <si>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</si>
  <si>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</si>
  <si>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</si>
  <si>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</si>
  <si>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</si>
  <si>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</si>
  <si>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</si>
  <si>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</si>
  <si>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</si>
  <si>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</si>
  <si>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</si>
  <si>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</si>
  <si>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</si>
  <si>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</si>
  <si>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</si>
  <si>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</si>
  <si>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</si>
  <si>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</si>
  <si>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</si>
  <si>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</si>
  <si>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</si>
  <si>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</si>
  <si>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</si>
  <si>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</si>
  <si>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</si>
  <si>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</si>
  <si>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</si>
  <si>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</si>
  <si>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</si>
  <si>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</si>
  <si>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</si>
  <si>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</si>
  <si>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</si>
  <si>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</si>
  <si>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</si>
  <si>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</si>
  <si>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</si>
  <si>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</si>
  <si>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</si>
  <si>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</si>
  <si>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</si>
  <si>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</si>
  <si>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</si>
  <si>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</si>
  <si>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</si>
  <si>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</si>
  <si>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</si>
  <si>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</si>
  <si>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</si>
  <si>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</si>
  <si>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</si>
  <si>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</si>
  <si>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</si>
  <si>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</si>
  <si>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</si>
  <si>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</si>
  <si>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</si>
  <si>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</si>
  <si>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</si>
  <si>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</si>
  <si>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</si>
  <si>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</si>
  <si>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</si>
  <si>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</si>
  <si>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</si>
  <si>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</si>
  <si>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</si>
  <si>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</si>
  <si>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</si>
  <si>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</si>
  <si>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</si>
  <si>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</si>
  <si>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</si>
  <si>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</si>
  <si>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</si>
  <si>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</si>
  <si>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</si>
  <si>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</si>
  <si>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</si>
  <si>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</si>
  <si>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</si>
  <si>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</si>
  <si>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</si>
  <si>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</si>
  <si>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</si>
  <si>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</si>
  <si>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</si>
  <si>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</si>
  <si>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</si>
  <si>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</si>
  <si>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</si>
  <si>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</si>
  <si>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</si>
  <si>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</si>
  <si>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</si>
  <si>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</si>
  <si>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</si>
  <si>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</si>
  <si>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</si>
  <si>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</si>
  <si>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</si>
  <si>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</si>
  <si>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</si>
  <si>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</si>
  <si>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</si>
  <si>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</si>
  <si>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</si>
  <si>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</si>
  <si>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</si>
  <si>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</si>
  <si>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</si>
  <si>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</si>
  <si>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</si>
  <si>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</si>
  <si>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</si>
  <si>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</si>
  <si>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</si>
  <si>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</si>
  <si>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</si>
  <si>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</si>
  <si>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</si>
  <si>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</si>
  <si>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</si>
  <si>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</si>
  <si>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</si>
  <si>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</si>
  <si>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</si>
  <si>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</si>
  <si>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</si>
  <si>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</si>
  <si>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</si>
  <si>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</si>
  <si>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</si>
  <si>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</si>
  <si>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</si>
  <si>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</si>
  <si>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</si>
  <si>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</si>
  <si>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</si>
  <si>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</si>
  <si>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</si>
  <si>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</si>
  <si>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</si>
  <si>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</si>
  <si>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</si>
  <si>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</si>
  <si>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</si>
  <si>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</si>
  <si>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</si>
  <si>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</si>
  <si>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</si>
  <si>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</si>
  <si>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</si>
  <si>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</si>
  <si>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</si>
  <si>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</si>
  <si>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</si>
  <si>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</si>
  <si>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</si>
  <si>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</si>
  <si>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</si>
  <si>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</si>
  <si>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</si>
  <si>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</si>
  <si>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</si>
  <si>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</si>
  <si>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</si>
  <si>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</si>
  <si>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</si>
  <si>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</si>
  <si>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</si>
  <si>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</si>
  <si>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</si>
  <si>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</si>
  <si>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</si>
  <si>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</si>
  <si>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</si>
  <si>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</si>
  <si>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</si>
  <si>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</si>
  <si>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</si>
  <si>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</si>
  <si>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</si>
  <si>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</si>
  <si>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</si>
  <si>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</si>
  <si>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</si>
  <si>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</si>
  <si>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</si>
  <si>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</si>
  <si>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</si>
  <si>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</si>
  <si>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</si>
  <si>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</si>
  <si>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</si>
  <si>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</si>
  <si>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</si>
  <si>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</si>
  <si>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</si>
  <si>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</si>
  <si>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</si>
  <si>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</si>
  <si>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</si>
  <si>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</si>
  <si>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</si>
  <si>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</si>
  <si>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</si>
  <si>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</si>
  <si>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</si>
  <si>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</si>
  <si>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</si>
  <si>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</si>
  <si>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</si>
  <si>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</si>
  <si>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</si>
  <si>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</si>
  <si>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</si>
  <si>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</si>
  <si>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</si>
  <si>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</si>
  <si>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</si>
  <si>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</si>
  <si>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</si>
  <si>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</si>
  <si>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</si>
  <si>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</si>
  <si>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</si>
  <si>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</si>
  <si>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</si>
  <si>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</si>
  <si>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</si>
  <si>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</si>
  <si>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</si>
  <si>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</si>
  <si>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</si>
  <si>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</si>
  <si>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</si>
  <si>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</si>
  <si>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</si>
  <si>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</si>
  <si>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</si>
  <si>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</si>
  <si>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</si>
  <si>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</si>
  <si>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</si>
  <si>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</si>
  <si>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</si>
  <si>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</si>
  <si>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</si>
  <si>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</si>
  <si>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</si>
  <si>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</si>
  <si>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</si>
  <si>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</si>
  <si>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</si>
  <si>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</si>
  <si>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</si>
  <si>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</si>
  <si>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</si>
  <si>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</si>
  <si>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</si>
  <si>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</si>
  <si>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</si>
  <si>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</si>
  <si>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</si>
  <si>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</si>
  <si>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</si>
  <si>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</si>
  <si>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</si>
  <si>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</si>
  <si>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</si>
  <si>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</si>
  <si>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</si>
  <si>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</si>
  <si>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</si>
  <si>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</si>
  <si>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</si>
  <si>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</si>
  <si>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</si>
  <si>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</si>
  <si>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</si>
  <si>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</si>
  <si>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</si>
  <si>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</si>
  <si>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</si>
  <si>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</si>
  <si>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</si>
  <si>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</si>
  <si>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</si>
  <si>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</si>
  <si>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</si>
  <si>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</si>
  <si>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</si>
  <si>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</si>
  <si>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</si>
  <si>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</si>
  <si>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</si>
  <si>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</si>
  <si>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</si>
  <si>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</si>
  <si>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</si>
  <si>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</si>
  <si>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</si>
  <si>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</si>
  <si>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</si>
  <si>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</si>
  <si>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</si>
  <si>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</si>
  <si>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</si>
  <si>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</si>
  <si>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</si>
  <si>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</si>
  <si>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</si>
  <si>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</si>
  <si>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</si>
  <si>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</si>
  <si>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</si>
  <si>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</si>
  <si>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</si>
  <si>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</si>
  <si>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</si>
  <si>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</si>
  <si>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</si>
  <si>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</si>
  <si>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</si>
  <si>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</si>
  <si>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</si>
  <si>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</si>
  <si>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</si>
  <si>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</si>
  <si>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</si>
  <si>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</si>
  <si>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</si>
  <si>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</si>
  <si>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</si>
  <si>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</si>
  <si>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</si>
  <si>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</si>
  <si>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</si>
  <si>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</si>
  <si>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</si>
  <si>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</si>
  <si>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</si>
  <si>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</si>
  <si>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</si>
  <si>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</si>
  <si>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</si>
  <si>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</si>
  <si>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</si>
  <si>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</si>
  <si>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</si>
  <si>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</si>
  <si>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</si>
  <si>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</si>
  <si>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</si>
  <si>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</si>
  <si>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</si>
  <si>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</si>
  <si>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</si>
  <si>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</si>
  <si>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</si>
  <si>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</si>
  <si>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</si>
  <si>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</si>
  <si>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</si>
  <si>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</si>
  <si>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</si>
  <si>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</si>
  <si>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</si>
  <si>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</si>
  <si>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</si>
  <si>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</si>
  <si>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</si>
  <si>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</si>
  <si>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</si>
  <si>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</si>
  <si>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</si>
  <si>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</si>
  <si>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</si>
  <si>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</si>
  <si>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</si>
  <si>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</si>
  <si>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</si>
  <si>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</si>
  <si>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</si>
  <si>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</si>
  <si>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</si>
  <si>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</si>
  <si>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</si>
  <si>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</si>
  <si>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</si>
  <si>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</si>
  <si>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</si>
  <si>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</si>
  <si>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</si>
  <si>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</si>
  <si>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</si>
  <si>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</si>
  <si>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</si>
  <si>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</si>
  <si>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</si>
  <si>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</si>
  <si>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</si>
  <si>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</si>
  <si>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</si>
  <si>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</si>
  <si>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</si>
  <si>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</si>
  <si>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</si>
  <si>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</si>
  <si>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</si>
  <si>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</si>
  <si>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</si>
  <si>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</si>
  <si>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</si>
  <si>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</si>
  <si>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</si>
  <si>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</si>
  <si>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</si>
  <si>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</si>
  <si>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</si>
  <si>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</si>
  <si>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</si>
  <si>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</si>
  <si>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</si>
  <si>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</si>
  <si>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</si>
  <si>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</si>
  <si>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</si>
  <si>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</si>
  <si>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</si>
  <si>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</si>
  <si>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</si>
  <si>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</si>
  <si>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</si>
  <si>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</si>
  <si>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</si>
  <si>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</si>
  <si>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</si>
  <si>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</si>
  <si>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</si>
  <si>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</si>
  <si>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</si>
  <si>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</si>
  <si>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</si>
  <si>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</si>
  <si>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</si>
  <si>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</si>
  <si>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</si>
  <si>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</si>
  <si>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</si>
  <si>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</si>
  <si>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</si>
  <si>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</si>
  <si>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</si>
  <si>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</si>
  <si>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</si>
  <si>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</si>
  <si>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</si>
  <si>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</si>
  <si>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</si>
  <si>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</si>
  <si>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</si>
  <si>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</si>
  <si>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</si>
  <si>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</si>
  <si>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</si>
  <si>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</si>
  <si>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</si>
  <si>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</si>
  <si>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</si>
  <si>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</si>
  <si>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</si>
  <si>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</si>
  <si>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</si>
  <si>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</si>
  <si>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</si>
  <si>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</si>
  <si>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</si>
  <si>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</si>
  <si>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</si>
  <si>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</si>
  <si>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</si>
  <si>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</si>
  <si>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</si>
  <si>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</si>
  <si>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</si>
  <si>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</si>
  <si>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</si>
  <si>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</si>
  <si>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</si>
  <si>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</si>
  <si>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</si>
  <si>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</si>
  <si>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</si>
  <si>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</si>
  <si>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</si>
  <si>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</si>
  <si>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</si>
  <si>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</si>
  <si>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</si>
  <si>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</si>
  <si>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</si>
  <si>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</si>
  <si>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</si>
  <si>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</si>
  <si>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</si>
  <si>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</si>
  <si>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</si>
  <si>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</si>
  <si>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</si>
  <si>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</si>
  <si>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</si>
  <si>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</si>
  <si>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</si>
  <si>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</si>
  <si>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</si>
  <si>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</si>
  <si>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</si>
  <si>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</si>
  <si>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</si>
  <si>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</si>
  <si>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</si>
  <si>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</si>
  <si>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</si>
  <si>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</si>
  <si>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</si>
  <si>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</si>
  <si>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</si>
  <si>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</si>
  <si>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</si>
  <si>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</si>
  <si>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</si>
  <si>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</si>
  <si>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</si>
  <si>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</si>
  <si>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</si>
  <si>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</si>
  <si>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</si>
  <si>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</si>
  <si>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</si>
  <si>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</si>
  <si>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</si>
  <si>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</si>
  <si>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</si>
  <si>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</si>
  <si>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</si>
  <si>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</si>
  <si>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</si>
  <si>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</si>
  <si>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</si>
  <si>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</si>
  <si>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</si>
  <si>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</si>
  <si>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</si>
  <si>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</si>
  <si>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</si>
  <si>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</si>
  <si>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</si>
  <si>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</si>
  <si>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</si>
  <si>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</si>
  <si>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</si>
  <si>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</si>
  <si>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</si>
  <si>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</si>
  <si>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</si>
  <si>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</si>
  <si>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</si>
  <si>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</si>
  <si>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</si>
  <si>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</si>
  <si>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</si>
  <si>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</si>
  <si>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</si>
  <si>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</si>
  <si>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</si>
  <si>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</si>
  <si>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</si>
  <si>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</si>
  <si>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</si>
  <si>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</si>
  <si>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</si>
  <si>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</si>
  <si>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</si>
  <si>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</si>
  <si>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</si>
  <si>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</si>
  <si>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</si>
  <si>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</si>
  <si>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</si>
  <si>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</si>
  <si>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</si>
  <si>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</si>
  <si>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</si>
  <si>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</si>
  <si>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</si>
  <si>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</si>
  <si>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</si>
  <si>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</si>
  <si>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</si>
  <si>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</si>
  <si>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</si>
  <si>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</si>
  <si>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</si>
  <si>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</si>
  <si>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</si>
  <si>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</si>
  <si>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</si>
  <si>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</si>
  <si>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</si>
  <si>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</si>
  <si>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</si>
  <si>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</si>
  <si>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</si>
  <si>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</si>
  <si>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</si>
  <si>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</si>
  <si>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</si>
  <si>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</si>
  <si>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</si>
  <si>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</si>
  <si>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</si>
  <si>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</si>
  <si>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</si>
  <si>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</si>
  <si>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</si>
  <si>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</si>
  <si>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</si>
  <si>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</si>
  <si>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</si>
  <si>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</si>
  <si>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</si>
  <si>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</si>
  <si>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</si>
  <si>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</si>
  <si>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</si>
  <si>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</si>
  <si>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</si>
  <si>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</si>
  <si>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</si>
  <si>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</si>
  <si>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</si>
  <si>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</si>
  <si>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</si>
  <si>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</si>
  <si>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</si>
  <si>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</si>
  <si>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</si>
  <si>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</si>
  <si>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</si>
  <si>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</si>
  <si>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</si>
  <si>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</si>
  <si>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</si>
  <si>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</si>
  <si>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</si>
  <si>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</si>
  <si>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</si>
  <si>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</si>
  <si>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</si>
  <si>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</si>
  <si>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</si>
  <si>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</si>
  <si>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</si>
  <si>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</si>
  <si>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</si>
  <si>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</si>
  <si>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</si>
  <si>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</si>
  <si>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</si>
  <si>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</si>
  <si>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</si>
  <si>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</si>
  <si>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</si>
  <si>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</si>
  <si>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</si>
  <si>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</si>
  <si>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</si>
  <si>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</si>
  <si>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</si>
  <si>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</si>
  <si>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</si>
  <si>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</si>
  <si>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</si>
  <si>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</si>
  <si>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</si>
  <si>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</si>
  <si>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</si>
  <si>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</si>
  <si>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</si>
  <si>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</si>
  <si>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</si>
  <si>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</si>
  <si>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</si>
  <si>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</si>
  <si>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</si>
  <si>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</si>
  <si>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</si>
  <si>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</si>
  <si>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</si>
  <si>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</si>
  <si>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</si>
  <si>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</si>
  <si>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</si>
  <si>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</si>
  <si>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</si>
  <si>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</si>
  <si>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</si>
  <si>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</si>
  <si>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</si>
  <si>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</si>
  <si>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</si>
  <si>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</si>
  <si>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</si>
  <si>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</si>
  <si>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</si>
  <si>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</si>
  <si>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</si>
  <si>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</si>
  <si>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</si>
  <si>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</si>
  <si>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</si>
  <si>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</si>
  <si>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</si>
  <si>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</si>
  <si>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</si>
  <si>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</si>
  <si>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</si>
  <si>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</si>
  <si>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</si>
  <si>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</si>
  <si>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</si>
  <si>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</si>
  <si>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</si>
  <si>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</si>
  <si>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</si>
  <si>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</si>
  <si>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</si>
  <si>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</si>
  <si>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</si>
  <si>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</si>
  <si>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</si>
  <si>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</si>
  <si>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</si>
  <si>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</si>
  <si>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</si>
  <si>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</si>
  <si>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</si>
  <si>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</si>
  <si>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</si>
  <si>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</si>
  <si>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</si>
  <si>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</si>
  <si>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</si>
  <si>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</si>
  <si>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</si>
  <si>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</si>
  <si>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</si>
  <si>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</si>
  <si>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</si>
  <si>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</si>
  <si>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</si>
  <si>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</si>
  <si>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</si>
  <si>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</si>
  <si>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</si>
  <si>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</si>
  <si>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</si>
  <si>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</si>
  <si>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</si>
  <si>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</si>
  <si>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</si>
  <si>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</si>
  <si>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</si>
  <si>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</si>
  <si>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</si>
  <si>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</si>
  <si>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</si>
  <si>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</si>
  <si>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</si>
  <si>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</si>
  <si>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</si>
  <si>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</si>
  <si>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</si>
  <si>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</si>
  <si>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</si>
  <si>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</si>
  <si>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</si>
  <si>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</si>
  <si>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</si>
  <si>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</si>
  <si>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</si>
  <si>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</si>
  <si>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</si>
  <si>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</si>
  <si>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</si>
  <si>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</si>
  <si>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</si>
  <si>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</si>
  <si>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</si>
  <si>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</si>
  <si>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</si>
  <si>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</si>
  <si>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</si>
  <si>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</si>
  <si>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</si>
  <si>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</si>
  <si>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</si>
  <si>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</si>
  <si>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</si>
  <si>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</si>
  <si>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</si>
  <si>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</si>
  <si>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</si>
  <si>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</si>
  <si>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</si>
  <si>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</si>
  <si>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</si>
  <si>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</si>
  <si>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</si>
  <si>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</si>
  <si>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</si>
  <si>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</si>
  <si>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</si>
  <si>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</si>
  <si>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</si>
  <si>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</si>
  <si>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</si>
  <si>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</si>
  <si>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</si>
  <si>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</si>
  <si>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</si>
  <si>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</si>
  <si>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</si>
  <si>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</si>
  <si>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</si>
  <si>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</si>
  <si>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</si>
  <si>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</si>
  <si>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</si>
  <si>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</si>
  <si>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</si>
  <si>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</si>
  <si>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</si>
  <si>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</si>
  <si>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</si>
  <si>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</si>
  <si>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</si>
  <si>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</si>
  <si>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</si>
  <si>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</si>
  <si>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</si>
  <si>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</si>
  <si>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</si>
  <si>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</si>
  <si>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</si>
  <si>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</si>
  <si>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</si>
  <si>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</si>
  <si>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</si>
  <si>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</si>
  <si>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</si>
  <si>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</si>
  <si>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</si>
  <si>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</si>
  <si>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</si>
  <si>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</si>
  <si>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</si>
  <si>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</si>
  <si>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</si>
  <si>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</si>
  <si>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</si>
  <si>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</si>
  <si>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</si>
  <si>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</si>
  <si>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</si>
  <si>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</si>
  <si>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</si>
  <si>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</si>
  <si>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</si>
  <si>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</si>
  <si>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</si>
  <si>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</si>
  <si>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</si>
  <si>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</si>
  <si>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</si>
  <si>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</si>
  <si>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</si>
  <si>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</si>
  <si>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</si>
  <si>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</si>
  <si>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</si>
  <si>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</si>
  <si>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</si>
  <si>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</si>
  <si>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</si>
  <si>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</si>
  <si>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</si>
  <si>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</si>
  <si>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</si>
  <si>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</si>
  <si>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</si>
  <si>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</si>
  <si>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</si>
  <si>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</si>
  <si>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</si>
  <si>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</si>
  <si>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</si>
  <si>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</si>
  <si>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</si>
  <si>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</si>
  <si>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</si>
  <si>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</si>
  <si>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</si>
  <si>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</si>
  <si>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</si>
  <si>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</si>
  <si>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</si>
  <si>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</si>
  <si>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</si>
  <si>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</si>
  <si>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</si>
  <si>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</si>
  <si>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</si>
  <si>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</si>
  <si>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</si>
  <si>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</si>
  <si>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</si>
  <si>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</si>
  <si>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</si>
  <si>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</si>
  <si>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</si>
  <si>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</si>
  <si>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</si>
  <si>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</si>
  <si>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</si>
  <si>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</si>
  <si>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</si>
  <si>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</si>
  <si>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</si>
  <si>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</si>
  <si>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</si>
  <si>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</si>
  <si>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</si>
  <si>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</si>
  <si>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</si>
  <si>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</si>
  <si>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</si>
  <si>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</si>
  <si>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</si>
  <si>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</si>
  <si>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</si>
  <si>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</si>
  <si>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</si>
  <si>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</si>
  <si>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</si>
  <si>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</si>
  <si>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</si>
  <si>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</si>
  <si>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</si>
  <si>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</si>
  <si>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</si>
  <si>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</si>
  <si>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</si>
  <si>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</si>
  <si>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</si>
  <si>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</si>
  <si>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</si>
  <si>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</si>
  <si>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</si>
  <si>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</si>
  <si>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</si>
  <si>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</si>
  <si>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</si>
  <si>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</si>
  <si>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</si>
  <si>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</si>
  <si>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</si>
  <si>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</si>
  <si>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</si>
  <si>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</si>
  <si>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</si>
  <si>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</si>
  <si>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</si>
  <si>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</si>
  <si>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</si>
  <si>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</si>
  <si>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</si>
  <si>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</si>
  <si>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</si>
  <si>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</si>
  <si>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</si>
  <si>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</si>
  <si>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</si>
  <si>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</si>
  <si>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</si>
  <si>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</si>
  <si>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</si>
  <si>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</si>
  <si>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</si>
  <si>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</si>
  <si>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</si>
  <si>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</si>
  <si>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</si>
  <si>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</si>
  <si>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</si>
  <si>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</si>
  <si>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</si>
  <si>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</si>
  <si>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</si>
  <si>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</si>
  <si>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</si>
  <si>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</si>
  <si>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</si>
  <si>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</si>
  <si>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</si>
  <si>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</si>
  <si>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</si>
  <si>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</si>
  <si>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</si>
  <si>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</si>
  <si>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</si>
  <si>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</si>
  <si>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</si>
  <si>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</si>
  <si>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</si>
  <si>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</si>
  <si>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</si>
  <si>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</si>
  <si>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</si>
  <si>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</si>
  <si>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</si>
  <si>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</si>
  <si>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</si>
  <si>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</si>
  <si>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</si>
  <si>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</si>
  <si>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</si>
  <si>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</si>
  <si>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</si>
  <si>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</si>
  <si>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</si>
  <si>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</si>
  <si>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</si>
  <si>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</si>
  <si>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</si>
  <si>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</si>
  <si>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</si>
  <si>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</si>
  <si>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</si>
  <si>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</si>
  <si>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</si>
  <si>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</si>
  <si>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</si>
  <si>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</si>
  <si>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</si>
  <si>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</si>
  <si>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</si>
  <si>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</si>
  <si>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</si>
  <si>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</si>
  <si>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</si>
  <si>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</si>
  <si>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</si>
  <si>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</si>
  <si>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</si>
  <si>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</si>
  <si>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</si>
  <si>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</si>
  <si>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</si>
  <si>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</si>
  <si>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</si>
  <si>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</si>
  <si>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</si>
  <si>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</si>
  <si>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</si>
  <si>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</si>
  <si>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</si>
  <si>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</si>
  <si>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</si>
  <si>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</si>
  <si>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</si>
  <si>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</si>
  <si>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</si>
  <si>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</si>
  <si>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</si>
  <si>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</si>
  <si>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</si>
  <si>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</si>
  <si>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</si>
  <si>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</si>
  <si>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</si>
  <si>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</si>
  <si>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</si>
  <si>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</si>
  <si>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</si>
  <si>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</si>
  <si>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</si>
  <si>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</si>
  <si>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</si>
  <si>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</si>
  <si>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</si>
  <si>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</si>
  <si>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</si>
  <si>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</si>
  <si>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</si>
  <si>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</si>
  <si>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</si>
  <si>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</si>
  <si>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</si>
  <si>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</si>
  <si>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</si>
  <si>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</si>
  <si>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</si>
  <si>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</si>
  <si>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</si>
  <si>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</si>
  <si>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</si>
  <si>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</si>
  <si>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</si>
  <si>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</si>
  <si>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</si>
  <si>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</si>
  <si>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</si>
  <si>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</si>
  <si>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</si>
  <si>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</si>
  <si>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</si>
  <si>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</si>
  <si>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</si>
  <si>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</si>
  <si>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</si>
  <si>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</si>
  <si>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</si>
  <si>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</si>
  <si>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</si>
  <si>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</si>
  <si>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</si>
  <si>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</si>
  <si>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</si>
  <si>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</si>
  <si>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</si>
  <si>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</si>
  <si>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</si>
  <si>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</si>
  <si>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</si>
  <si>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</si>
  <si>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</si>
  <si>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</si>
  <si>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</si>
  <si>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</si>
  <si>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</si>
  <si>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</si>
  <si>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</si>
  <si>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</si>
  <si>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</si>
  <si>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</si>
  <si>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</si>
  <si>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</si>
  <si>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</si>
  <si>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</si>
  <si>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</si>
  <si>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</si>
  <si>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</si>
  <si>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</si>
  <si>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</si>
  <si>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</si>
  <si>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</si>
  <si>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</si>
  <si>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</si>
  <si>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</si>
  <si>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</si>
  <si>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</si>
  <si>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</si>
  <si>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</si>
  <si>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</si>
  <si>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</si>
  <si>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</si>
  <si>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</si>
  <si>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</si>
  <si>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</si>
  <si>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</si>
  <si>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</si>
  <si>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</si>
  <si>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</si>
  <si>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</si>
  <si>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</si>
  <si>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</si>
  <si>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</si>
  <si>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</si>
  <si>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</si>
  <si>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</si>
  <si>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</si>
  <si>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</si>
  <si>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</si>
  <si>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</si>
  <si>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</si>
  <si>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</si>
  <si>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</si>
  <si>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</si>
  <si>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</si>
  <si>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</si>
  <si>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</si>
  <si>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</si>
  <si>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</si>
  <si>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</si>
  <si>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</si>
  <si>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</si>
  <si>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</si>
  <si>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</si>
  <si>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</si>
  <si>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</si>
  <si>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</si>
  <si>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</si>
  <si>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</si>
  <si>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</si>
  <si>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</si>
  <si>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</si>
  <si>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</si>
  <si>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</si>
  <si>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</si>
  <si>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</si>
  <si>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</si>
  <si>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</si>
  <si>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</si>
  <si>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</si>
  <si>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</si>
  <si>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</si>
  <si>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</si>
  <si>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</si>
  <si>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</si>
  <si>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</si>
  <si>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</si>
  <si>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</si>
  <si>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</si>
  <si>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</si>
  <si>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</si>
  <si>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</si>
  <si>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</si>
  <si>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</si>
  <si>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</si>
  <si>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</si>
  <si>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</si>
  <si>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</si>
  <si>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</si>
  <si>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</si>
  <si>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</si>
  <si>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</si>
  <si>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</si>
  <si>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</si>
  <si>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</si>
  <si>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</si>
  <si>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</si>
  <si>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</si>
  <si>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</si>
  <si>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</si>
  <si>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</si>
  <si>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</si>
  <si>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</si>
  <si>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</si>
  <si>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</si>
  <si>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</si>
  <si>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</si>
  <si>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</si>
  <si>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</si>
  <si>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</si>
  <si>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</si>
  <si>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</si>
  <si>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</si>
  <si>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</si>
  <si>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</si>
  <si>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</si>
  <si>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</si>
  <si>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</si>
  <si>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</si>
  <si>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</si>
  <si>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</si>
  <si>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</si>
  <si>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</si>
  <si>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</si>
  <si>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</si>
  <si>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</si>
  <si>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</si>
  <si>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</si>
  <si>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</si>
  <si>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</si>
  <si>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</si>
  <si>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</si>
  <si>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</si>
  <si>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</si>
  <si>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</si>
  <si>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</si>
  <si>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</si>
  <si>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</si>
  <si>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</si>
  <si>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</si>
  <si>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</si>
  <si>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</si>
  <si>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</si>
  <si>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</si>
  <si>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</si>
  <si>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</si>
  <si>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</si>
  <si>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</si>
  <si>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</si>
  <si>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</si>
  <si>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</si>
  <si>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</si>
  <si>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</si>
  <si>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</si>
  <si>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</si>
  <si>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</si>
  <si>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</si>
  <si>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</si>
  <si>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</si>
  <si>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</si>
  <si>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</si>
  <si>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</si>
  <si>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</si>
  <si>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</si>
  <si>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</si>
  <si>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</si>
  <si>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</si>
  <si>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</si>
  <si>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</si>
  <si>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</si>
  <si>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</si>
  <si>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</si>
  <si>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</si>
  <si>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</si>
  <si>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</si>
  <si>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</si>
  <si>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</si>
  <si>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</si>
  <si>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</si>
  <si>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</si>
  <si>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</si>
  <si>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</si>
  <si>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</si>
  <si>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</si>
  <si>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</si>
  <si>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</si>
  <si>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</si>
  <si>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</si>
  <si>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</si>
  <si>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</si>
  <si>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</si>
  <si>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</si>
  <si>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</si>
  <si>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</si>
  <si>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</si>
  <si>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</si>
  <si>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</si>
  <si>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</si>
  <si>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</si>
  <si>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</si>
  <si>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</si>
  <si>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</si>
  <si>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</si>
  <si>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</si>
  <si>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</si>
  <si>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</si>
  <si>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</si>
  <si>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</si>
  <si>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</si>
  <si>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</si>
  <si>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</si>
  <si>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</si>
  <si>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</si>
  <si>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</si>
  <si>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</si>
  <si>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</si>
  <si>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</si>
  <si>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</si>
  <si>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</si>
  <si>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</si>
  <si>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</si>
  <si>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</si>
  <si>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</si>
  <si>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</si>
  <si>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</si>
  <si>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</si>
  <si>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</si>
  <si>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</si>
  <si>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</si>
  <si>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</si>
  <si>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</si>
  <si>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</si>
  <si>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</si>
  <si>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</si>
  <si>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</si>
  <si>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</si>
  <si>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</si>
  <si>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</si>
  <si>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</si>
  <si>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</si>
  <si>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</si>
  <si>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</si>
  <si>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</si>
  <si>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</si>
  <si>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</si>
  <si>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</si>
  <si>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</si>
  <si>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</si>
  <si>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</si>
  <si>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</si>
  <si>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</si>
  <si>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</si>
  <si>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</si>
  <si>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</si>
  <si>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</si>
  <si>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</si>
  <si>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</si>
  <si>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</si>
  <si>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</si>
  <si>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</si>
  <si>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</si>
  <si>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</si>
  <si>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</si>
  <si>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</si>
  <si>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</si>
  <si>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</si>
  <si>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</si>
  <si>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</si>
  <si>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</si>
  <si>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</si>
  <si>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</si>
  <si>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</si>
  <si>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</si>
  <si>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</si>
  <si>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</si>
  <si>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</si>
  <si>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</si>
  <si>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</si>
  <si>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</si>
  <si>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</si>
  <si>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</si>
  <si>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</si>
  <si>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</si>
  <si>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</si>
  <si>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</si>
  <si>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</si>
  <si>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</si>
  <si>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</si>
  <si>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</si>
  <si>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</si>
  <si>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</si>
  <si>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</si>
  <si>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</si>
  <si>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</si>
  <si>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</si>
  <si>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</si>
  <si>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</si>
  <si>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</si>
  <si>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</si>
  <si>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</si>
  <si>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</si>
  <si>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</si>
  <si>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</si>
  <si>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</si>
  <si>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</si>
  <si>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</si>
  <si>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</si>
  <si>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</si>
  <si>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</si>
  <si>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</si>
  <si>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</si>
  <si>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</si>
  <si>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</si>
  <si>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</si>
  <si>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</si>
  <si>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</si>
  <si>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</si>
  <si>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</si>
  <si>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</si>
  <si>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</si>
  <si>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</si>
  <si>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</si>
  <si>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</si>
  <si>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</si>
  <si>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</si>
  <si>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</si>
  <si>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</si>
  <si>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</si>
  <si>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</si>
  <si>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</si>
  <si>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</si>
  <si>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</si>
  <si>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</si>
  <si>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</si>
  <si>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</si>
  <si>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</si>
  <si>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</si>
  <si>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</si>
  <si>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</si>
  <si>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</si>
  <si>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</si>
  <si>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</si>
  <si>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</si>
  <si>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</si>
  <si>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</si>
  <si>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</si>
  <si>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</si>
  <si>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</si>
  <si>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</si>
  <si>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</si>
  <si>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</si>
  <si>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</si>
  <si>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</si>
  <si>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</si>
  <si>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</si>
  <si>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</si>
  <si>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</si>
  <si>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</si>
  <si>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</si>
  <si>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</si>
  <si>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</si>
  <si>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</si>
  <si>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</si>
  <si>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</si>
  <si>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</si>
  <si>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</si>
  <si>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</si>
  <si>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</si>
  <si>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</si>
  <si>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</si>
  <si>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</si>
  <si>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</si>
  <si>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</si>
  <si>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</si>
  <si>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</si>
  <si>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</si>
  <si>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</si>
  <si>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</si>
  <si>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</si>
  <si>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</si>
  <si>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</si>
  <si>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</si>
  <si>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</si>
  <si>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</si>
  <si>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</si>
  <si>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</si>
  <si>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</si>
  <si>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</si>
  <si>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</si>
  <si>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</si>
  <si>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</si>
  <si>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</si>
  <si>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</si>
  <si>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</si>
  <si>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</si>
  <si>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</si>
  <si>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</si>
  <si>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</si>
  <si>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</si>
  <si>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</si>
  <si>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</si>
  <si>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</si>
  <si>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</si>
  <si>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</si>
  <si>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</si>
  <si>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</si>
  <si>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</si>
  <si>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</si>
  <si>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</si>
  <si>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</si>
  <si>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</si>
  <si>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</si>
  <si>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</si>
  <si>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</si>
  <si>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</si>
  <si>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</si>
  <si>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</si>
  <si>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</si>
  <si>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</si>
  <si>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</si>
  <si>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</si>
  <si>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</si>
  <si>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</si>
  <si>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</si>
  <si>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</si>
  <si>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</si>
  <si>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</si>
  <si>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</si>
  <si>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</si>
  <si>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</si>
  <si>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</si>
  <si>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</si>
  <si>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</si>
  <si>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</si>
  <si>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</si>
  <si>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</si>
  <si>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</si>
  <si>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</si>
  <si>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</si>
  <si>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</si>
  <si>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</si>
  <si>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</si>
  <si>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</si>
  <si>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</si>
  <si>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</si>
  <si>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</si>
  <si>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</si>
  <si>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</si>
  <si>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</si>
  <si>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</si>
  <si>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</si>
  <si>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</si>
  <si>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</si>
  <si>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</si>
  <si>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</si>
  <si>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</si>
  <si>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</si>
  <si>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</si>
  <si>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</si>
  <si>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</si>
  <si>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</si>
  <si>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</si>
  <si>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</si>
  <si>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</si>
  <si>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</si>
  <si>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</si>
  <si>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</si>
  <si>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</si>
  <si>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</si>
  <si>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</si>
  <si>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</si>
  <si>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</si>
  <si>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</si>
  <si>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</si>
  <si>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</si>
  <si>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</si>
  <si>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</si>
  <si>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</si>
  <si>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</si>
  <si>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</si>
  <si>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</si>
  <si>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</si>
  <si>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</si>
  <si>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</si>
  <si>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</si>
  <si>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</si>
  <si>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</si>
  <si>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</si>
  <si>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</si>
  <si>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</si>
  <si>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</si>
  <si>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</si>
  <si>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</si>
  <si>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</si>
  <si>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</si>
  <si>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</si>
  <si>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</si>
  <si>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</si>
  <si>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</si>
  <si>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</si>
  <si>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</si>
  <si>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</si>
  <si>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</si>
  <si>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</si>
  <si>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</si>
  <si>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</si>
  <si>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</si>
  <si>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</si>
  <si>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</si>
  <si>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</si>
  <si>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</si>
  <si>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</si>
  <si>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</si>
  <si>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</si>
  <si>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</si>
  <si>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</si>
  <si>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</si>
  <si>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</si>
  <si>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</si>
  <si>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</si>
  <si>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</si>
  <si>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</si>
  <si>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</si>
  <si>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</si>
  <si>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</si>
  <si>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</si>
  <si>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</si>
  <si>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</si>
  <si>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</si>
  <si>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</si>
  <si>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</si>
  <si>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</si>
  <si>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</si>
  <si>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</si>
  <si>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</si>
  <si>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</si>
  <si>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</si>
  <si>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</si>
  <si>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</si>
  <si>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</si>
  <si>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</si>
  <si>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</si>
  <si>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</si>
  <si>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</si>
  <si>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</si>
  <si>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</si>
  <si>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</si>
  <si>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</si>
  <si>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</si>
  <si>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</si>
  <si>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</si>
  <si>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</si>
  <si>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</si>
  <si>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</si>
  <si>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</si>
  <si>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</si>
  <si>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</si>
  <si>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</si>
  <si>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</si>
  <si>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</si>
  <si>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</si>
  <si>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</si>
  <si>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</si>
  <si>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</si>
  <si>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</si>
  <si>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</si>
  <si>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</si>
  <si>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</si>
  <si>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</si>
  <si>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</si>
  <si>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</si>
  <si>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</si>
  <si>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</si>
  <si>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</si>
  <si>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</si>
  <si>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</si>
  <si>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</si>
  <si>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</si>
  <si>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</si>
  <si>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</si>
  <si>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</si>
  <si>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</si>
  <si>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</si>
  <si>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</si>
  <si>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</si>
  <si>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</si>
  <si>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</si>
  <si>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</si>
  <si>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</si>
  <si>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</si>
  <si>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</si>
  <si>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</si>
  <si>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</si>
  <si>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</si>
  <si>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</si>
  <si>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</si>
  <si>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</si>
  <si>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</si>
  <si>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</si>
  <si>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</si>
  <si>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</si>
  <si>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</si>
  <si>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</si>
  <si>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</si>
  <si>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</si>
  <si>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</si>
  <si>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</si>
  <si>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</si>
  <si>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</si>
  <si>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</si>
  <si>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</si>
  <si>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</si>
  <si>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</si>
  <si>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</si>
  <si>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</si>
  <si>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</si>
  <si>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</si>
  <si>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</si>
  <si>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</si>
  <si>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</si>
  <si>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</si>
  <si>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</si>
  <si>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</si>
  <si>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</si>
  <si>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</si>
  <si>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</si>
  <si>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</si>
  <si>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</si>
  <si>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</si>
  <si>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</si>
  <si>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</si>
  <si>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</si>
  <si>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</si>
  <si>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</si>
  <si>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</si>
  <si>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</si>
  <si>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</si>
  <si>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</si>
  <si>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</si>
  <si>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</si>
  <si>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</si>
  <si>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</si>
  <si>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</si>
  <si>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</si>
  <si>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</si>
  <si>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</si>
  <si>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</si>
  <si>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</si>
  <si>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</si>
  <si>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</si>
  <si>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</si>
  <si>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</si>
  <si>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</si>
  <si>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</si>
  <si>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</si>
  <si>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</si>
  <si>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</si>
  <si>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</si>
  <si>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</si>
  <si>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</si>
  <si>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</si>
  <si>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</si>
  <si>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</si>
  <si>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</si>
  <si>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</si>
  <si>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</si>
  <si>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</si>
  <si>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</si>
  <si>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</si>
  <si>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</si>
  <si>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</si>
  <si>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</si>
  <si>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</si>
  <si>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</si>
  <si>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</si>
  <si>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</si>
  <si>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</si>
  <si>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</si>
  <si>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</si>
  <si>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</si>
  <si>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</si>
  <si>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</si>
  <si>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</si>
  <si>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</si>
  <si>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</si>
  <si>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</si>
  <si>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</si>
  <si>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</si>
  <si>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</si>
  <si>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</si>
  <si>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</si>
  <si>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</si>
  <si>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</si>
  <si>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</si>
  <si>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</si>
  <si>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</si>
  <si>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</si>
  <si>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</si>
  <si>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</si>
  <si>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</si>
  <si>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</si>
  <si>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</si>
  <si>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</si>
  <si>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</si>
  <si>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</si>
  <si>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</si>
  <si>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</si>
  <si>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</si>
  <si>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</si>
  <si>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</si>
  <si>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</si>
  <si>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</si>
  <si>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</si>
  <si>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</si>
  <si>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</si>
  <si>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</si>
  <si>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</si>
  <si>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</si>
  <si>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</si>
  <si>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</si>
  <si>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</si>
  <si>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</si>
  <si>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</si>
  <si>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</si>
  <si>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</si>
  <si>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</si>
  <si>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</si>
  <si>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</si>
  <si>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</si>
  <si>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</si>
  <si>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</si>
  <si>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</si>
  <si>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</si>
  <si>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</si>
  <si>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</si>
  <si>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</si>
  <si>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</si>
  <si>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</si>
  <si>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</si>
  <si>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</si>
  <si>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</si>
  <si>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</si>
  <si>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</si>
  <si>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</si>
  <si>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</si>
  <si>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</si>
  <si>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</si>
  <si>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</si>
  <si>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</si>
  <si>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</si>
  <si>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</si>
  <si>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</si>
  <si>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</si>
  <si>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</si>
  <si>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</si>
  <si>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</si>
  <si>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</si>
  <si>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</si>
  <si>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</si>
  <si>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</si>
  <si>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</si>
  <si>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</si>
  <si>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</si>
  <si>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</si>
  <si>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</si>
  <si>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</si>
  <si>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</si>
  <si>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</si>
  <si>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</si>
  <si>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</si>
  <si>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</si>
  <si>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</si>
  <si>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</si>
  <si>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</si>
  <si>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</si>
  <si>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</si>
  <si>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</si>
  <si>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</si>
  <si>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</si>
  <si>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</si>
  <si>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</si>
  <si>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</si>
  <si>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</si>
  <si>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</si>
  <si>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</si>
  <si>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</si>
  <si>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</si>
  <si>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</si>
  <si>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</si>
  <si>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</si>
  <si>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</si>
  <si>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</si>
  <si>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</si>
  <si>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</si>
  <si>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</si>
  <si>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</si>
  <si>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</si>
  <si>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</si>
  <si>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</si>
  <si>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</si>
  <si>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</si>
  <si>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</si>
  <si>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</si>
  <si>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</si>
  <si>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</si>
  <si>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</si>
  <si>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</si>
  <si>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</si>
  <si>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</si>
  <si>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</si>
  <si>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</si>
  <si>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</si>
  <si>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</si>
  <si>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</si>
  <si>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</si>
  <si>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</si>
  <si>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</si>
  <si>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</si>
  <si>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</si>
  <si>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</si>
  <si>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</si>
  <si>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</si>
  <si>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</si>
  <si>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</si>
  <si>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</si>
  <si>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</si>
  <si>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</si>
  <si>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</si>
  <si>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</si>
  <si>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</si>
  <si>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</si>
  <si>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</si>
  <si>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</si>
  <si>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</si>
  <si>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</si>
  <si>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</si>
  <si>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</si>
  <si>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</si>
  <si>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</si>
  <si>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</si>
  <si>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</si>
  <si>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</si>
  <si>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</si>
  <si>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</si>
  <si>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</si>
  <si>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</si>
  <si>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</si>
  <si>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</si>
  <si>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</si>
  <si>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</si>
  <si>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</si>
  <si>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</si>
  <si>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</si>
  <si>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</si>
  <si>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</si>
  <si>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</si>
  <si>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</si>
  <si>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</si>
  <si>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</si>
  <si>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</si>
  <si>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</si>
  <si>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</si>
  <si>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</si>
  <si>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</si>
  <si>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</si>
  <si>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</si>
  <si>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</si>
  <si>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</si>
  <si>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</si>
  <si>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</si>
  <si>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</si>
  <si>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</si>
  <si>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</si>
  <si>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</si>
  <si>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</si>
  <si>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</si>
  <si>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</si>
  <si>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</si>
  <si>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</si>
  <si>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</si>
  <si>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</si>
  <si>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</si>
  <si>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</si>
  <si>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</si>
  <si>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</si>
  <si>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</si>
  <si>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</si>
  <si>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</si>
  <si>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</si>
  <si>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</si>
  <si>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</si>
  <si>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</si>
  <si>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</si>
  <si>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</si>
  <si>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</si>
  <si>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</si>
  <si>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</si>
  <si>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</si>
  <si>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</si>
  <si>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</si>
  <si>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</si>
  <si>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</si>
  <si>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</si>
  <si>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</si>
  <si>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</si>
  <si>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</si>
  <si>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</si>
  <si>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</si>
  <si>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</si>
  <si>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</si>
  <si>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</si>
  <si>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</si>
  <si>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</si>
  <si>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</si>
  <si>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</si>
  <si>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</si>
  <si>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</si>
  <si>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</si>
  <si>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</si>
  <si>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</si>
  <si>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</si>
  <si>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</si>
  <si>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</si>
  <si>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</si>
  <si>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</si>
  <si>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</si>
  <si>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</si>
  <si>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</si>
  <si>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</si>
  <si>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</si>
  <si>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</si>
  <si>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</si>
  <si>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</si>
  <si>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</si>
  <si>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</si>
  <si>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</si>
  <si>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</si>
  <si>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</si>
  <si>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</si>
  <si>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</si>
  <si>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</si>
  <si>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</si>
  <si>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</si>
  <si>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</si>
  <si>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</si>
  <si>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</si>
  <si>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</si>
  <si>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</si>
  <si>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</si>
  <si>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</si>
  <si>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</si>
  <si>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</si>
  <si>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</si>
  <si>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</si>
  <si>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</si>
  <si>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</si>
  <si>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</si>
  <si>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</si>
  <si>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</si>
  <si>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</si>
  <si>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</si>
  <si>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</si>
  <si>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</si>
  <si>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</si>
  <si>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</si>
  <si>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</si>
  <si>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</si>
  <si>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</si>
  <si>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</si>
  <si>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</si>
  <si>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</si>
  <si>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</si>
  <si>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</si>
  <si>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</si>
  <si>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</si>
  <si>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</si>
  <si>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</si>
  <si>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</si>
  <si>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</si>
  <si>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</si>
  <si>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</si>
  <si>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</si>
  <si>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</si>
  <si>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</si>
  <si>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</si>
  <si>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</si>
  <si>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</si>
  <si>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</si>
  <si>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</si>
  <si>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</si>
  <si>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</si>
  <si>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</si>
  <si>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</si>
  <si>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</si>
  <si>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</si>
  <si>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</si>
  <si>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</si>
  <si>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</si>
  <si>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</si>
  <si>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</si>
  <si>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</si>
  <si>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</si>
  <si>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</si>
  <si>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</si>
  <si>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</si>
  <si>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</si>
  <si>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</si>
  <si>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</si>
  <si>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</si>
  <si>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</si>
  <si>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</si>
  <si>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</si>
  <si>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</si>
  <si>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</si>
  <si>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</si>
  <si>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</si>
  <si>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</si>
  <si>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</si>
  <si>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</si>
  <si>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</si>
  <si>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</si>
  <si>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</si>
  <si>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</si>
  <si>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</si>
  <si>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</si>
  <si>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</si>
  <si>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</si>
  <si>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</si>
  <si>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</si>
  <si>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</si>
  <si>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</si>
  <si>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</si>
  <si>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</si>
  <si>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</si>
  <si>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</si>
  <si>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</si>
  <si>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</si>
  <si>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</si>
  <si>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</si>
  <si>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</si>
  <si>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</si>
  <si>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</si>
  <si>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</si>
  <si>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</si>
  <si>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</si>
  <si>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</si>
  <si>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</si>
  <si>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</si>
  <si>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</si>
  <si>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</si>
  <si>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</si>
  <si>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</si>
  <si>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</si>
  <si>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</si>
  <si>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</si>
  <si>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</si>
  <si>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</si>
  <si>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</si>
  <si>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</si>
  <si>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</si>
  <si>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</si>
  <si>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</si>
  <si>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</si>
  <si>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</si>
  <si>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</si>
  <si>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</si>
  <si>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</si>
  <si>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</si>
  <si>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</si>
  <si>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</si>
  <si>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</si>
  <si>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</si>
  <si>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</si>
  <si>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</si>
  <si>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</si>
  <si>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</si>
  <si>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</si>
  <si>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</si>
  <si>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</si>
  <si>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</si>
  <si>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</si>
  <si>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</si>
  <si>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</si>
  <si>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</si>
  <si>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</si>
  <si>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</si>
  <si>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</si>
  <si>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</si>
  <si>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</si>
  <si>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</si>
  <si>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</si>
  <si>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</si>
  <si>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</si>
  <si>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</si>
  <si>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</si>
  <si>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</si>
  <si>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</si>
  <si>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</si>
  <si>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</si>
  <si>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</si>
  <si>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</si>
  <si>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</si>
  <si>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</si>
  <si>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</si>
  <si>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</si>
  <si>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</si>
  <si>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</si>
  <si>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</si>
  <si>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</si>
  <si>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</si>
  <si>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</si>
  <si>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</si>
  <si>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</si>
  <si>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</si>
  <si>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</si>
  <si>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</si>
  <si>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</si>
  <si>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</si>
  <si>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</si>
  <si>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</si>
  <si>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</si>
  <si>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</si>
  <si>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</si>
  <si>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</si>
  <si>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</si>
  <si>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</si>
  <si>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</si>
  <si>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</si>
  <si>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</si>
  <si>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</si>
  <si>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</si>
  <si>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</si>
  <si>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</si>
  <si>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</si>
  <si>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</si>
  <si>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</si>
  <si>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</si>
  <si>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</si>
  <si>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</si>
  <si>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</si>
  <si>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</si>
  <si>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</si>
  <si>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</si>
  <si>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</si>
  <si>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</si>
  <si>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</si>
  <si>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</si>
  <si>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</si>
  <si>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</si>
  <si>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</si>
  <si>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</si>
  <si>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</si>
  <si>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</si>
  <si>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</si>
  <si>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</si>
  <si>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</si>
  <si>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</si>
  <si>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</si>
  <si>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</si>
  <si>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</si>
  <si>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</si>
  <si>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</si>
  <si>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</si>
  <si>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</si>
  <si>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</si>
  <si>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</si>
  <si>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</si>
  <si>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</si>
  <si>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</si>
  <si>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</si>
  <si>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</si>
  <si>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</si>
  <si>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</si>
  <si>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</si>
  <si>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</si>
  <si>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</si>
  <si>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</si>
  <si>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</si>
  <si>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</si>
  <si>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</si>
  <si>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</si>
  <si>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</si>
  <si>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</si>
  <si>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</si>
  <si>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</si>
  <si>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</si>
  <si>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</si>
  <si>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</si>
  <si>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</si>
  <si>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</si>
  <si>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</si>
  <si>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</si>
  <si>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</si>
  <si>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</si>
  <si>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</si>
  <si>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</si>
  <si>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</si>
  <si>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</si>
  <si>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</si>
  <si>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</si>
  <si>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</si>
  <si>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</si>
  <si>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</si>
  <si>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</si>
  <si>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</si>
  <si>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</si>
  <si>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</si>
  <si>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</si>
  <si>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</si>
  <si>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</si>
  <si>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</si>
  <si>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</si>
  <si>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</si>
  <si>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</si>
  <si>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</si>
  <si>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</si>
  <si>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</si>
  <si>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</si>
  <si>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</si>
  <si>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</si>
  <si>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</si>
  <si>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</si>
  <si>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</si>
  <si>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</si>
  <si>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</si>
  <si>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</si>
  <si>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</si>
  <si>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</si>
  <si>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</si>
  <si>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</si>
  <si>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</si>
  <si>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</si>
  <si>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</si>
  <si>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</si>
  <si>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</si>
  <si>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</si>
  <si>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</si>
  <si>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</si>
  <si>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</si>
  <si>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</si>
  <si>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</si>
  <si>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</si>
  <si>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</si>
  <si>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</si>
  <si>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</si>
  <si>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</si>
  <si>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</si>
  <si>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</si>
  <si>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</si>
  <si>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</si>
  <si>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</si>
  <si>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</si>
  <si>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</si>
  <si>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</si>
  <si>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</si>
  <si>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</si>
  <si>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</si>
  <si>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</si>
  <si>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</si>
  <si>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</si>
  <si>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</si>
  <si>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</si>
  <si>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</si>
  <si>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</si>
  <si>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</si>
  <si>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</si>
  <si>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</si>
  <si>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</si>
  <si>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</si>
  <si>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</si>
  <si>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</si>
  <si>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</si>
  <si>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</si>
  <si>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</si>
  <si>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</si>
  <si>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</si>
  <si>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</si>
  <si>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</si>
  <si>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</si>
  <si>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</si>
  <si>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</si>
  <si>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</si>
  <si>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</si>
  <si>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</si>
  <si>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</si>
  <si>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</si>
  <si>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</si>
  <si>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</si>
  <si>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</si>
  <si>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</si>
  <si>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</si>
  <si>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</si>
  <si>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</si>
  <si>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</si>
  <si>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</si>
  <si>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</si>
  <si>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</si>
  <si>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</si>
  <si>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</si>
  <si>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</si>
  <si>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</si>
  <si>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</si>
  <si>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</si>
  <si>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</si>
  <si>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</si>
  <si>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</si>
  <si>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</si>
  <si>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</si>
  <si>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</si>
  <si>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</si>
  <si>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</si>
  <si>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</si>
  <si>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</si>
  <si>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</si>
  <si>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</si>
  <si>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</si>
  <si>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</si>
  <si>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</si>
  <si>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</si>
  <si>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</si>
  <si>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</si>
  <si>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</si>
  <si>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</si>
  <si>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</si>
  <si>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</si>
  <si>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</si>
  <si>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</si>
  <si>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</si>
  <si>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</si>
  <si>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</si>
  <si>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</si>
  <si>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</si>
  <si>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</si>
  <si>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</si>
  <si>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</si>
  <si>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</si>
  <si>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</si>
  <si>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</si>
  <si>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</si>
  <si>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</si>
  <si>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</si>
  <si>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</si>
  <si>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</si>
  <si>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</si>
  <si>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</si>
  <si>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</si>
  <si>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</si>
  <si>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</si>
  <si>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</si>
  <si>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</si>
  <si>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</si>
  <si>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</si>
  <si>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</si>
  <si>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</si>
  <si>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</si>
  <si>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</si>
  <si>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</si>
  <si>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</si>
  <si>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</si>
  <si>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</si>
  <si>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</si>
  <si>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</si>
  <si>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</si>
  <si>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</si>
  <si>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</si>
  <si>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</si>
  <si>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</si>
  <si>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</si>
  <si>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</si>
  <si>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</si>
  <si>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</si>
  <si>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</si>
  <si>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</si>
  <si>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</si>
  <si>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</si>
  <si>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</si>
  <si>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</si>
  <si>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</si>
  <si>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</si>
  <si>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</si>
  <si>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</si>
  <si>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</si>
  <si>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</si>
  <si>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</si>
  <si>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</si>
  <si>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</si>
  <si>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</si>
  <si>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</si>
  <si>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</si>
  <si>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</si>
  <si>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</si>
  <si>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</si>
  <si>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</si>
  <si>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</si>
  <si>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</si>
  <si>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</si>
  <si>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</si>
  <si>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</si>
  <si>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</si>
  <si>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</si>
  <si>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</si>
  <si>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</si>
  <si>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</si>
  <si>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</si>
  <si>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</si>
  <si>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</si>
  <si>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</si>
  <si>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</si>
  <si>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</si>
  <si>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</si>
  <si>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</si>
  <si>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</si>
  <si>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</si>
  <si>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</si>
  <si>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</si>
  <si>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</si>
  <si>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</si>
  <si>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</si>
  <si>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</si>
  <si>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</si>
  <si>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</si>
  <si>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</si>
  <si>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</si>
  <si>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</si>
  <si>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</si>
  <si>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</si>
  <si>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</si>
  <si>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</si>
  <si>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</si>
  <si>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</si>
  <si>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</si>
  <si>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</si>
  <si>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</si>
  <si>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</si>
  <si>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</si>
  <si>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</si>
  <si>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</si>
  <si>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</si>
  <si>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</si>
  <si>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</si>
  <si>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</si>
  <si>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</si>
  <si>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</si>
  <si>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</si>
  <si>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</si>
  <si>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</si>
  <si>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</si>
  <si>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</si>
  <si>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</si>
  <si>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</si>
  <si>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</si>
  <si>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</si>
  <si>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</si>
  <si>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</si>
  <si>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</si>
  <si>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</si>
  <si>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</si>
  <si>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</si>
  <si>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</si>
  <si>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</si>
  <si>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</si>
  <si>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</si>
  <si>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</si>
  <si>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</si>
  <si>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</si>
  <si>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</si>
  <si>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</si>
  <si>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</si>
  <si>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</si>
  <si>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</si>
  <si>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</si>
  <si>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</si>
  <si>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</si>
  <si>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</si>
  <si>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</si>
  <si>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</si>
  <si>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</si>
  <si>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</si>
  <si>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</si>
  <si>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</si>
  <si>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</si>
  <si>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</si>
  <si>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</si>
  <si>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</si>
  <si>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</si>
  <si>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</si>
  <si>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</si>
  <si>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</si>
  <si>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</si>
  <si>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</si>
  <si>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</si>
  <si>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</si>
  <si>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</si>
  <si>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</si>
  <si>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</si>
  <si>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</si>
  <si>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</si>
  <si>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</si>
  <si>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</si>
  <si>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</si>
  <si>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</si>
  <si>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</si>
  <si>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</si>
  <si>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</si>
  <si>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</si>
  <si>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</si>
  <si>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</si>
  <si>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</si>
  <si>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</si>
  <si>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</si>
  <si>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</si>
  <si>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</si>
  <si>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</si>
  <si>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</si>
  <si>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</si>
  <si>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</si>
  <si>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</si>
  <si>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</si>
  <si>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</si>
  <si>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</si>
  <si>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</si>
  <si>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</si>
  <si>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</si>
  <si>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</si>
  <si>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</si>
  <si>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</si>
  <si>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</si>
  <si>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</si>
  <si>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</si>
  <si>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</si>
  <si>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</si>
  <si>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</si>
  <si>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</si>
  <si>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</si>
  <si>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</si>
  <si>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</si>
  <si>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</si>
  <si>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</si>
  <si>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</si>
  <si>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</si>
  <si>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</si>
  <si>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</si>
  <si>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</si>
  <si>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</si>
  <si>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</si>
  <si>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</si>
  <si>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</si>
  <si>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</si>
  <si>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</si>
  <si>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</si>
  <si>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</si>
  <si>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</si>
  <si>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</si>
  <si>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</si>
  <si>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</si>
  <si>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</si>
  <si>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</si>
  <si>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</si>
  <si>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</si>
  <si>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</si>
  <si>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</si>
  <si>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</si>
  <si>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</si>
  <si>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</si>
  <si>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</si>
  <si>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</si>
  <si>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</si>
  <si>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</si>
  <si>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</si>
  <si>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</si>
  <si>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</si>
  <si>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</si>
  <si>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</si>
  <si>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</si>
  <si>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</si>
  <si>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</si>
  <si>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</si>
  <si>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</si>
  <si>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</si>
  <si>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</si>
  <si>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</si>
  <si>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</si>
  <si>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</si>
  <si>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</si>
  <si>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</si>
  <si>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</si>
  <si>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</si>
  <si>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</si>
  <si>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</si>
  <si>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</si>
  <si>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</si>
  <si>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</si>
  <si>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</si>
  <si>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</si>
  <si>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</si>
  <si>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</si>
  <si>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</si>
  <si>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</si>
  <si>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</si>
  <si>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</si>
  <si>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</si>
  <si>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</si>
  <si>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</si>
  <si>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</si>
  <si>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</si>
  <si>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</si>
  <si>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</si>
  <si>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</si>
  <si>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</si>
  <si>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</si>
  <si>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</si>
  <si>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</si>
  <si>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</si>
  <si>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</si>
  <si>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</si>
  <si>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</si>
  <si>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</si>
  <si>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</si>
  <si>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</si>
  <si>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</si>
  <si>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</si>
  <si>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</si>
  <si>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</si>
  <si>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</si>
  <si>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</si>
  <si>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</si>
  <si>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</si>
  <si>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</si>
  <si>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</si>
  <si>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</si>
  <si>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</si>
  <si>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</si>
  <si>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</si>
  <si>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</si>
  <si>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</si>
  <si>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</si>
  <si>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</si>
  <si>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</si>
  <si>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</si>
  <si>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</si>
  <si>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</si>
  <si>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</si>
  <si>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</si>
  <si>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</si>
  <si>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</si>
  <si>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</si>
  <si>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</si>
  <si>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</si>
  <si>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</si>
  <si>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</si>
  <si>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</si>
  <si>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</si>
  <si>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</si>
  <si>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</si>
  <si>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</si>
  <si>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</si>
  <si>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</si>
  <si>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</si>
  <si>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</si>
  <si>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</si>
  <si>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</si>
  <si>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</si>
  <si>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</si>
  <si>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</si>
  <si>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</si>
  <si>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</si>
  <si>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</si>
  <si>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</si>
  <si>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</si>
  <si>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</si>
  <si>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</si>
  <si>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</si>
  <si>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</si>
  <si>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</si>
  <si>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</si>
  <si>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</si>
  <si>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</si>
  <si>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</si>
  <si>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</si>
  <si>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</si>
  <si>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</si>
  <si>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</si>
  <si>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</si>
  <si>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</si>
  <si>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</si>
  <si>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</si>
  <si>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</si>
  <si>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</si>
  <si>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</si>
  <si>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</si>
  <si>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</si>
  <si>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</si>
  <si>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</si>
  <si>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</si>
  <si>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</si>
  <si>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</si>
  <si>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</si>
  <si>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</si>
  <si>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</si>
  <si>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</si>
  <si>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</si>
  <si>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</si>
  <si>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</si>
  <si>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</si>
  <si>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</si>
  <si>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</si>
  <si>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</si>
  <si>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</si>
  <si>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</si>
  <si>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</si>
  <si>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</si>
  <si>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</si>
  <si>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</si>
  <si>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</si>
  <si>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</si>
  <si>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</si>
  <si>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</si>
  <si>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</si>
  <si>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</si>
  <si>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</si>
  <si>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</si>
  <si>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</si>
  <si>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</si>
  <si>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</si>
  <si>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</si>
  <si>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</si>
  <si>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</si>
  <si>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</si>
  <si>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</si>
  <si>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</si>
  <si>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</si>
  <si>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</si>
  <si>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</si>
  <si>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</si>
  <si>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</si>
  <si>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</si>
  <si>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</si>
  <si>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</si>
  <si>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</si>
  <si>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</si>
  <si>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</si>
  <si>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</si>
  <si>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</si>
  <si>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</si>
  <si>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</si>
  <si>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</si>
  <si>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</si>
  <si>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</si>
  <si>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</si>
  <si>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</si>
  <si>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</si>
  <si>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</si>
  <si>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</si>
  <si>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</si>
  <si>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</si>
  <si>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</si>
  <si>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</si>
  <si>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</si>
  <si>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</si>
  <si>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</si>
  <si>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</si>
  <si>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</si>
  <si>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</si>
  <si>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</si>
  <si>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</si>
  <si>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</si>
  <si>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</si>
  <si>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</si>
  <si>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</si>
  <si>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</si>
  <si>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</si>
  <si>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</si>
  <si>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</si>
  <si>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</si>
  <si>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</si>
  <si>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</si>
  <si>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</si>
  <si>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</si>
  <si>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</si>
  <si>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</si>
  <si>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</si>
  <si>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</si>
  <si>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</si>
  <si>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</si>
  <si>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</si>
  <si>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</si>
  <si>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</si>
  <si>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</si>
  <si>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</si>
  <si>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</si>
  <si>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</si>
  <si>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</si>
  <si>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</si>
  <si>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</si>
  <si>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</si>
  <si>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</si>
  <si>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</si>
  <si>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</si>
  <si>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</si>
  <si>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</si>
  <si>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</si>
  <si>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</si>
  <si>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</si>
  <si>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</si>
  <si>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</si>
  <si>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</si>
  <si>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</si>
  <si>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</si>
  <si>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</si>
  <si>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</si>
  <si>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</si>
  <si>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</si>
  <si>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</si>
  <si>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</si>
  <si>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</si>
  <si>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</si>
  <si>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</si>
  <si>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</si>
  <si>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</si>
  <si>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</si>
  <si>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</si>
  <si>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</si>
  <si>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</si>
  <si>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</si>
  <si>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</si>
  <si>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</si>
  <si>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</si>
  <si>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</si>
  <si>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</si>
  <si>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</si>
  <si>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</si>
  <si>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</si>
  <si>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</si>
  <si>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</si>
  <si>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</si>
  <si>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</si>
  <si>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</si>
  <si>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</si>
  <si>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</si>
  <si>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</si>
  <si>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</si>
  <si>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</si>
  <si>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</si>
  <si>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</si>
  <si>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</si>
  <si>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</si>
  <si>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</si>
  <si>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</si>
  <si>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</si>
  <si>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</si>
  <si>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</si>
  <si>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</si>
  <si>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</si>
  <si>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</si>
  <si>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</si>
  <si>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</si>
  <si>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</si>
  <si>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</si>
  <si>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</si>
  <si>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</si>
  <si>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</si>
  <si>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</si>
  <si>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</si>
  <si>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</si>
  <si>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</si>
  <si>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</si>
  <si>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</si>
  <si>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</si>
  <si>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</si>
  <si>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</si>
  <si>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</si>
  <si>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</si>
  <si>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</si>
  <si>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</si>
  <si>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</si>
  <si>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</si>
  <si>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</si>
  <si>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</si>
  <si>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</si>
  <si>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</si>
  <si>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</si>
  <si>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</si>
  <si>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</si>
  <si>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</si>
  <si>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</si>
  <si>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</si>
  <si>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</si>
  <si>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</si>
  <si>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</si>
  <si>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</si>
  <si>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</si>
  <si>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</si>
  <si>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</si>
  <si>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</si>
  <si>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</si>
  <si>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</si>
  <si>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</si>
  <si>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</si>
  <si>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</si>
  <si>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</si>
  <si>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</si>
  <si>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</si>
  <si>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</si>
  <si>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</si>
  <si>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</si>
  <si>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</si>
  <si>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</si>
  <si>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</si>
  <si>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</si>
  <si>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</si>
  <si>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</si>
  <si>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</si>
  <si>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</si>
  <si>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</si>
  <si>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</si>
  <si>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</si>
  <si>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</si>
  <si>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</si>
  <si>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</si>
  <si>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</si>
  <si>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</si>
  <si>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</si>
  <si>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</si>
  <si>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</si>
  <si>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</si>
  <si>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</si>
  <si>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</si>
  <si>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</si>
  <si>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</si>
  <si>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</si>
  <si>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</si>
  <si>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</si>
  <si>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</si>
  <si>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</si>
  <si>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</si>
  <si>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</si>
  <si>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</si>
  <si>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</si>
  <si>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</si>
  <si>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</si>
  <si>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</si>
  <si>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</si>
  <si>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</si>
  <si>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</si>
  <si>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</si>
  <si>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</si>
  <si>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</si>
  <si>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</si>
  <si>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</si>
  <si>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</si>
  <si>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</si>
  <si>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</si>
  <si>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</si>
  <si>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</si>
  <si>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</si>
  <si>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</si>
  <si>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</si>
  <si>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</si>
  <si>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</si>
  <si>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</si>
  <si>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</si>
  <si>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</si>
  <si>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</si>
  <si>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</si>
  <si>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</si>
  <si>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</si>
  <si>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</si>
  <si>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</si>
  <si>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</si>
  <si>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</si>
  <si>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</si>
  <si>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</si>
  <si>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</si>
  <si>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</si>
  <si>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</si>
  <si>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</si>
  <si>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</si>
  <si>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</si>
  <si>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</si>
  <si>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</si>
  <si>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</si>
  <si>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</si>
  <si>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</si>
  <si>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</si>
  <si>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</si>
  <si>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</si>
  <si>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</si>
  <si>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</si>
  <si>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</si>
  <si>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</si>
  <si>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</si>
  <si>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</si>
  <si>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</si>
  <si>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</si>
  <si>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</si>
  <si>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</si>
  <si>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</si>
  <si>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</si>
  <si>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</si>
  <si>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</si>
  <si>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</si>
  <si>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</si>
  <si>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</si>
  <si>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</si>
  <si>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</si>
  <si>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</si>
  <si>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</si>
  <si>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</si>
  <si>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</si>
  <si>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</si>
  <si>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</si>
  <si>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</si>
  <si>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</si>
  <si>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</si>
  <si>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</si>
  <si>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</si>
  <si>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</si>
  <si>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</si>
  <si>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</si>
  <si>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</si>
  <si>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</si>
  <si>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</si>
  <si>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</si>
  <si>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</si>
  <si>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</si>
  <si>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</si>
  <si>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</si>
  <si>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</si>
  <si>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</si>
  <si>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</si>
  <si>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</si>
  <si>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</si>
  <si>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</si>
  <si>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</si>
  <si>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</si>
  <si>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</si>
  <si>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</si>
  <si>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</si>
  <si>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</si>
  <si>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</si>
  <si>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</si>
  <si>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</si>
  <si>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</si>
  <si>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</si>
  <si>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</si>
  <si>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</si>
  <si>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</si>
  <si>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</si>
  <si>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</si>
  <si>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</si>
  <si>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</si>
  <si>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</si>
  <si>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</si>
  <si>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</si>
  <si>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</si>
  <si>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</si>
  <si>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</si>
  <si>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</si>
  <si>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</si>
  <si>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</si>
  <si>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</si>
  <si>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</si>
  <si>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</si>
  <si>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</si>
  <si>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</si>
  <si>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</si>
  <si>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</si>
  <si>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</si>
  <si>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</si>
  <si>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</si>
  <si>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</si>
  <si>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</si>
  <si>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</si>
  <si>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</si>
  <si>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</si>
  <si>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</si>
  <si>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</si>
  <si>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</si>
  <si>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</si>
  <si>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</si>
  <si>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</si>
  <si>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</si>
  <si>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</si>
  <si>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</si>
  <si>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</si>
  <si>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</si>
  <si>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</si>
  <si>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</si>
  <si>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</si>
  <si>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</si>
  <si>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</si>
  <si>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</si>
  <si>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</si>
  <si>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</si>
  <si>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</si>
  <si>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</si>
  <si>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</si>
  <si>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</si>
  <si>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</si>
  <si>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</si>
  <si>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</si>
  <si>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</si>
  <si>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</si>
  <si>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</si>
  <si>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</si>
  <si>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</si>
  <si>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</si>
  <si>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</si>
  <si>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</si>
  <si>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</si>
  <si>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</si>
  <si>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</si>
  <si>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</si>
  <si>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</si>
  <si>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</si>
  <si>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</si>
  <si>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</si>
  <si>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</si>
  <si>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</si>
  <si>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</si>
  <si>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</si>
  <si>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</si>
  <si>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</si>
  <si>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</si>
  <si>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</si>
  <si>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</si>
  <si>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</si>
  <si>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</si>
  <si>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</si>
  <si>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</si>
  <si>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</si>
  <si>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</si>
  <si>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</si>
  <si>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</si>
  <si>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</si>
  <si>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</si>
  <si>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</si>
  <si>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</si>
  <si>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</si>
  <si>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</si>
  <si>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</si>
  <si>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</si>
  <si>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</si>
  <si>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</si>
  <si>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</si>
  <si>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</si>
  <si>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</si>
  <si>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</si>
  <si>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</si>
  <si>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</si>
  <si>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</si>
  <si>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</si>
  <si>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</si>
  <si>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</si>
  <si>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</si>
  <si>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</si>
  <si>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</si>
  <si>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</si>
  <si>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</si>
  <si>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</si>
  <si>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</si>
  <si>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</si>
  <si>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</si>
  <si>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</si>
  <si>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</si>
  <si>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</si>
  <si>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</si>
  <si>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</si>
  <si>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</si>
  <si>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</si>
  <si>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</si>
  <si>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</si>
  <si>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</si>
  <si>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</si>
  <si>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</si>
  <si>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</si>
  <si>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</si>
  <si>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</si>
  <si>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</si>
  <si>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</si>
  <si>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</si>
  <si>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</si>
  <si>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</si>
  <si>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</si>
  <si>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</si>
  <si>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</si>
  <si>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</si>
  <si>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</si>
  <si>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</si>
  <si>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</si>
  <si>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</si>
  <si>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</si>
  <si>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</si>
  <si>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</si>
  <si>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</si>
  <si>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</si>
  <si>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</si>
  <si>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</si>
  <si>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</si>
  <si>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</si>
  <si>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</si>
  <si>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</si>
  <si>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</si>
  <si>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</si>
  <si>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</si>
  <si>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</si>
  <si>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</si>
  <si>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</si>
  <si>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</si>
  <si>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</si>
  <si>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</si>
  <si>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</si>
  <si>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</si>
  <si>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</si>
  <si>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</si>
  <si>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</si>
  <si>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</si>
  <si>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</si>
  <si>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</si>
  <si>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</si>
  <si>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</si>
  <si>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</si>
  <si>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</si>
  <si>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</si>
  <si>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</si>
  <si>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</si>
  <si>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</si>
  <si>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</si>
  <si>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</si>
  <si>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</si>
  <si>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</si>
  <si>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</si>
  <si>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</si>
  <si>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</si>
  <si>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</si>
  <si>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</si>
  <si>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</si>
  <si>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</si>
  <si>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</si>
  <si>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</si>
  <si>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</si>
  <si>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</si>
  <si>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</si>
  <si>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</si>
  <si>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</si>
  <si>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</si>
  <si>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</si>
  <si>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</si>
  <si>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</si>
  <si>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</si>
  <si>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</si>
  <si>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</si>
  <si>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</si>
  <si>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</si>
  <si>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</si>
  <si>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</si>
  <si>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</si>
  <si>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</si>
  <si>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</si>
  <si>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</si>
  <si>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</si>
  <si>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</si>
  <si>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</si>
  <si>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</si>
  <si>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</si>
  <si>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</si>
  <si>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</si>
  <si>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</si>
  <si>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</si>
  <si>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</si>
  <si>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</si>
  <si>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</si>
  <si>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</si>
  <si>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</si>
  <si>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</si>
  <si>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</si>
  <si>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</si>
  <si>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</si>
  <si>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</si>
  <si>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</si>
  <si>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</si>
  <si>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</si>
  <si>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</si>
  <si>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</si>
  <si>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</si>
  <si>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</si>
  <si>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</si>
  <si>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</si>
  <si>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</si>
  <si>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</si>
  <si>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</si>
  <si>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</si>
  <si>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</si>
  <si>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</si>
  <si>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</si>
  <si>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</si>
  <si>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</si>
  <si>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</si>
  <si>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</si>
  <si>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</si>
  <si>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</si>
  <si>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</si>
  <si>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</si>
  <si>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</si>
  <si>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</si>
  <si>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</si>
  <si>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</si>
  <si>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</si>
  <si>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</si>
  <si>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</si>
  <si>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</si>
  <si>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</si>
  <si>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</si>
  <si>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</si>
  <si>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</si>
  <si>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</si>
  <si>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</si>
  <si>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</si>
  <si>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</si>
  <si>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</si>
  <si>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</si>
  <si>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</si>
  <si>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</si>
  <si>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</si>
  <si>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</si>
  <si>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</si>
  <si>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</si>
  <si>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</si>
  <si>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</si>
  <si>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</si>
  <si>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</si>
  <si>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</si>
  <si>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</si>
  <si>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</si>
  <si>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</si>
  <si>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</si>
  <si>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</si>
  <si>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</si>
  <si>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</si>
  <si>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</si>
  <si>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</si>
  <si>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</si>
  <si>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</si>
  <si>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</si>
  <si>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</si>
  <si>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</si>
  <si>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</si>
  <si>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</si>
  <si>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</si>
  <si>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</si>
  <si>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</si>
  <si>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</si>
  <si>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</si>
  <si>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</si>
  <si>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</si>
  <si>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</si>
  <si>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</si>
  <si>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</si>
  <si>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</si>
  <si>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</si>
  <si>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</si>
  <si>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</si>
  <si>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</si>
  <si>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</si>
  <si>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</si>
  <si>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</si>
  <si>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</si>
  <si>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</si>
  <si>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</si>
  <si>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</si>
  <si>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</si>
  <si>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</si>
  <si>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</si>
  <si>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</si>
  <si>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</si>
  <si>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</si>
  <si>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</si>
  <si>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</si>
  <si>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</si>
  <si>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</si>
  <si>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</si>
  <si>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</si>
  <si>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</si>
  <si>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</si>
  <si>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</si>
  <si>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</si>
  <si>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</si>
  <si>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</si>
  <si>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</si>
  <si>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</si>
  <si>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</si>
  <si>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</si>
  <si>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</si>
  <si>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</si>
  <si>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</si>
  <si>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</si>
  <si>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</si>
  <si>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</si>
  <si>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</si>
  <si>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</si>
  <si>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</si>
  <si>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</si>
  <si>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</si>
  <si>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</si>
  <si>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</si>
  <si>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</si>
  <si>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</si>
  <si>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</si>
  <si>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</si>
  <si>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</si>
  <si>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</si>
  <si>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</si>
  <si>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</si>
  <si>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</si>
  <si>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</si>
  <si>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</si>
  <si>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</si>
  <si>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</si>
  <si>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</si>
  <si>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</si>
  <si>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</si>
  <si>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</si>
  <si>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</si>
  <si>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</si>
  <si>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</si>
  <si>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</si>
  <si>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</si>
  <si>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</si>
  <si>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</si>
  <si>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</si>
  <si>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</si>
  <si>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</si>
  <si>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</si>
  <si>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</si>
  <si>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</si>
  <si>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</si>
  <si>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</si>
  <si>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</si>
  <si>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</si>
  <si>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</si>
  <si>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</si>
  <si>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</si>
  <si>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</si>
  <si>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</si>
  <si>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</si>
  <si>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</si>
  <si>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</si>
  <si>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</si>
  <si>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</si>
  <si>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</si>
  <si>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</si>
  <si>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</si>
  <si>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</si>
  <si>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</si>
  <si>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</si>
  <si>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</si>
  <si>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</si>
  <si>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</si>
  <si>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</si>
  <si>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</si>
  <si>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</si>
  <si>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</si>
  <si>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</si>
  <si>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</si>
  <si>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</si>
  <si>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</si>
  <si>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</si>
  <si>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</si>
  <si>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</si>
  <si>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</si>
  <si>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</si>
  <si>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</si>
  <si>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</si>
  <si>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</si>
  <si>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</si>
  <si>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</si>
  <si>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</si>
  <si>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</si>
  <si>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</si>
  <si>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</si>
  <si>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</si>
  <si>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</si>
  <si>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</si>
  <si>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</si>
  <si>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</si>
  <si>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</si>
  <si>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</si>
  <si>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</si>
  <si>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</si>
  <si>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</si>
  <si>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</si>
  <si>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</si>
  <si>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</si>
  <si>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</si>
  <si>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</si>
  <si>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</si>
  <si>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</si>
  <si>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</si>
  <si>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</si>
  <si>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</si>
  <si>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</si>
  <si>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</si>
  <si>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</si>
  <si>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</si>
  <si>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</si>
  <si>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</si>
  <si>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</si>
  <si>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</si>
  <si>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</si>
  <si>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</si>
  <si>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</si>
  <si>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</si>
  <si>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</si>
  <si>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</si>
  <si>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</si>
  <si>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</si>
  <si>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</si>
  <si>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</si>
  <si>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</si>
  <si>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</si>
  <si>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</si>
  <si>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</si>
  <si>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</si>
  <si>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</si>
  <si>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</si>
  <si>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</si>
  <si>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</si>
  <si>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</si>
  <si>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</si>
  <si>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</si>
  <si>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</si>
  <si>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</si>
  <si>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</si>
  <si>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</si>
  <si>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</si>
  <si>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</si>
  <si>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</si>
  <si>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</si>
  <si>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</si>
  <si>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</si>
  <si>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</si>
  <si>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</si>
  <si>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</si>
  <si>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</si>
  <si>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</si>
  <si>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</si>
  <si>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</si>
  <si>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</si>
  <si>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</si>
  <si>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</si>
  <si>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</si>
  <si>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</si>
  <si>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</si>
  <si>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</si>
  <si>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</si>
  <si>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</si>
  <si>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</si>
  <si>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</si>
  <si>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</si>
  <si>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</si>
  <si>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</si>
  <si>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</si>
  <si>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</si>
  <si>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</si>
  <si>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</si>
  <si>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</si>
  <si>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</si>
  <si>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</si>
  <si>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</si>
  <si>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</si>
  <si>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</si>
  <si>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</si>
  <si>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</si>
  <si>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</si>
  <si>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</si>
  <si>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</si>
  <si>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</si>
  <si>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</si>
  <si>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</si>
  <si>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</si>
  <si>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</si>
  <si>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</si>
  <si>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</si>
  <si>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</si>
  <si>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</si>
  <si>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</si>
  <si>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</si>
  <si>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</si>
  <si>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</si>
  <si>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</si>
  <si>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</si>
  <si>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</si>
  <si>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</si>
  <si>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</si>
  <si>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</si>
  <si>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</si>
  <si>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</si>
  <si>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</si>
  <si>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</si>
  <si>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</si>
  <si>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</si>
  <si>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</si>
  <si>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</si>
  <si>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</si>
  <si>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</si>
  <si>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</si>
  <si>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</si>
  <si>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</si>
  <si>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</si>
  <si>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</si>
  <si>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</si>
  <si>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</si>
  <si>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</si>
  <si>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</si>
  <si>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</si>
  <si>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</si>
  <si>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</si>
  <si>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</si>
  <si>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</si>
  <si>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</si>
  <si>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</si>
  <si>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</si>
  <si>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</si>
  <si>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</si>
  <si>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</si>
  <si>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</si>
  <si>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</si>
  <si>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</si>
  <si>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</si>
  <si>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</si>
  <si>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</si>
  <si>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</si>
  <si>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</si>
  <si>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</si>
  <si>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</si>
  <si>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</si>
  <si>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</si>
  <si>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</si>
  <si>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</si>
  <si>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</si>
  <si>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</si>
  <si>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</si>
  <si>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</si>
  <si>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</si>
  <si>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</si>
  <si>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</si>
  <si>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</si>
  <si>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</si>
  <si>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</si>
  <si>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</si>
  <si>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</si>
  <si>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</si>
  <si>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</si>
  <si>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</si>
  <si>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</si>
  <si>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</si>
  <si>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</si>
  <si>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</si>
  <si>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</si>
  <si>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</si>
  <si>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</si>
  <si>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</si>
  <si>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</si>
  <si>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</si>
  <si>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</si>
  <si>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</si>
  <si>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</si>
  <si>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</si>
  <si>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</si>
  <si>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</si>
  <si>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</si>
  <si>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</si>
  <si>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</si>
  <si>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</si>
  <si>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</si>
  <si>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</si>
  <si>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</si>
  <si>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</si>
  <si>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</si>
  <si>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</si>
  <si>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</si>
  <si>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</si>
  <si>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</si>
  <si>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</si>
  <si>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</si>
  <si>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</si>
  <si>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</si>
  <si>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</si>
  <si>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</si>
  <si>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</si>
  <si>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</si>
  <si>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</si>
  <si>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</si>
  <si>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</si>
  <si>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</si>
  <si>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</si>
  <si>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</si>
  <si>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</si>
  <si>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</si>
  <si>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</si>
  <si>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</si>
  <si>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</si>
  <si>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</si>
  <si>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</si>
  <si>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</si>
  <si>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</si>
  <si>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</si>
  <si>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</si>
  <si>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</si>
  <si>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</si>
  <si>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</si>
  <si>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</si>
  <si>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</si>
  <si>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</si>
  <si>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</si>
  <si>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</si>
  <si>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</si>
  <si>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</si>
  <si>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</si>
  <si>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</si>
  <si>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</si>
  <si>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</si>
  <si>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</si>
  <si>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</si>
  <si>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</si>
  <si>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</si>
  <si>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</si>
  <si>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</si>
  <si>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</si>
  <si>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</si>
  <si>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</si>
  <si>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</si>
  <si>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</si>
  <si>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</si>
  <si>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</si>
  <si>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</si>
  <si>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</si>
  <si>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</si>
  <si>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</si>
  <si>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</si>
  <si>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</si>
  <si>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</si>
  <si>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</si>
  <si>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</si>
  <si>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</si>
  <si>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</si>
  <si>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</si>
  <si>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</si>
  <si>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</si>
  <si>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</si>
  <si>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</si>
  <si>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</si>
  <si>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</si>
  <si>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</si>
  <si>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</si>
  <si>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</si>
  <si>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</si>
  <si>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</si>
  <si>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</si>
  <si>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</si>
  <si>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</si>
  <si>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</si>
  <si>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</si>
  <si>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</si>
  <si>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</si>
  <si>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</si>
  <si>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</si>
  <si>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</si>
  <si>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</si>
  <si>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</si>
  <si>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</si>
  <si>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</si>
  <si>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</si>
  <si>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</si>
  <si>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</si>
  <si>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</si>
  <si>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</si>
  <si>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</si>
  <si>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</si>
  <si>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</si>
  <si>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</si>
  <si>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</si>
  <si>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</si>
  <si>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</si>
  <si>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</si>
  <si>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</si>
  <si>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</si>
  <si>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</si>
  <si>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</si>
  <si>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</si>
  <si>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</si>
  <si>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</si>
  <si>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</si>
  <si>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</si>
  <si>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</si>
  <si>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</si>
  <si>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</si>
  <si>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</si>
  <si>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</si>
  <si>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</si>
  <si>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</si>
  <si>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</si>
  <si>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</si>
  <si>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</si>
  <si>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</si>
  <si>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</si>
  <si>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</si>
  <si>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</si>
  <si>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</si>
  <si>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</si>
  <si>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</si>
  <si>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</si>
  <si>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</si>
  <si>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</si>
  <si>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</si>
  <si>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</si>
  <si>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</si>
  <si>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</si>
  <si>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</si>
  <si>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</si>
  <si>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</si>
  <si>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</si>
  <si>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</si>
  <si>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</si>
  <si>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</si>
  <si>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</si>
  <si>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</si>
  <si>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</si>
  <si>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</si>
  <si>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</si>
  <si>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</si>
  <si>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</si>
  <si>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</si>
  <si>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</si>
  <si>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</si>
  <si>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</si>
  <si>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</si>
  <si>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</si>
  <si>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</si>
  <si>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</si>
  <si>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</si>
  <si>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</si>
  <si>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</si>
  <si>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</si>
  <si>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</si>
  <si>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</si>
  <si>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</si>
  <si>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</si>
  <si>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</si>
  <si>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</si>
  <si>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</si>
  <si>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</si>
  <si>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</si>
  <si>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</si>
  <si>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</si>
  <si>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</si>
  <si>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</si>
  <si>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</si>
  <si>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</si>
  <si>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</si>
  <si>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</si>
  <si>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</si>
  <si>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</si>
  <si>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</si>
  <si>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</si>
  <si>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</si>
  <si>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</si>
  <si>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</si>
  <si>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</si>
  <si>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</si>
  <si>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</si>
  <si>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</si>
  <si>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</si>
  <si>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</si>
  <si>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</si>
  <si>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</si>
  <si>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</si>
  <si>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</si>
  <si>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</si>
  <si>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</si>
  <si>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</si>
  <si>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</si>
  <si>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</si>
  <si>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</si>
  <si>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</si>
  <si>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</si>
  <si>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</si>
  <si>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</si>
  <si>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</si>
  <si>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</si>
  <si>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</si>
  <si>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</si>
  <si>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</si>
  <si>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</si>
  <si>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</si>
  <si>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</si>
  <si>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</si>
  <si>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</si>
  <si>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</si>
  <si>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</si>
  <si>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</si>
  <si>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</si>
  <si>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</si>
  <si>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</si>
  <si>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</si>
  <si>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</si>
  <si>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</si>
  <si>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</si>
  <si>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</si>
  <si>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</si>
  <si>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</si>
  <si>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</si>
  <si>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</si>
  <si>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</si>
  <si>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</si>
  <si>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</si>
  <si>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</si>
  <si>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</si>
  <si>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</si>
  <si>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</si>
  <si>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</si>
  <si>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</si>
  <si>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</si>
  <si>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</si>
  <si>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</si>
  <si>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</si>
  <si>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</si>
  <si>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</si>
  <si>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</si>
  <si>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</si>
  <si>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</si>
  <si>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</si>
  <si>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</si>
  <si>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</si>
  <si>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</si>
  <si>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</si>
  <si>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</si>
  <si>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</si>
  <si>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</si>
  <si>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</si>
  <si>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</si>
  <si>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</si>
  <si>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</si>
  <si>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</si>
  <si>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</si>
  <si>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</si>
  <si>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</si>
  <si>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</si>
  <si>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</si>
  <si>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</si>
  <si>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</si>
  <si>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</si>
  <si>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</si>
  <si>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</si>
  <si>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</si>
  <si>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</si>
  <si>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</si>
  <si>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</si>
  <si>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</si>
  <si>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</si>
  <si>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</si>
  <si>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</si>
  <si>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</si>
  <si>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</si>
  <si>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</si>
  <si>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</si>
  <si>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</si>
  <si>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</si>
  <si>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</si>
  <si>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</si>
  <si>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</si>
  <si>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</si>
  <si>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</si>
  <si>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</si>
  <si>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</si>
  <si>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</si>
  <si>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</si>
  <si>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</si>
  <si>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</si>
  <si>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</si>
  <si>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</si>
  <si>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</si>
  <si>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</si>
  <si>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</si>
  <si>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</si>
  <si>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</si>
  <si>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</si>
  <si>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</si>
  <si>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</si>
  <si>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</si>
  <si>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</si>
  <si>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</si>
  <si>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</si>
  <si>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</si>
  <si>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</si>
  <si>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</si>
  <si>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</si>
  <si>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</si>
  <si>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</si>
  <si>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</si>
  <si>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</si>
  <si>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</si>
  <si>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</si>
  <si>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</si>
  <si>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</si>
  <si>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</si>
  <si>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</si>
  <si>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</si>
  <si>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</si>
  <si>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</si>
  <si>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</si>
  <si>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</si>
  <si>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</si>
  <si>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</si>
  <si>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</si>
  <si>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</si>
  <si>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</si>
  <si>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</si>
  <si>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</si>
  <si>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</si>
  <si>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</si>
  <si>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</si>
  <si>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</si>
  <si>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</si>
  <si>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</si>
  <si>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</si>
  <si>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</si>
  <si>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</si>
  <si>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</si>
  <si>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</si>
  <si>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</si>
  <si>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</si>
  <si>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</si>
  <si>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</si>
  <si>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</si>
  <si>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</si>
  <si>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</si>
  <si>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</si>
  <si>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</si>
  <si>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</si>
  <si>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</si>
  <si>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</si>
  <si>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</si>
  <si>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</si>
  <si>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</si>
  <si>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</si>
  <si>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</si>
  <si>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</si>
  <si>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</si>
  <si>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</si>
  <si>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</si>
  <si>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</si>
  <si>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</si>
  <si>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</si>
  <si>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</si>
  <si>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</si>
  <si>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</si>
  <si>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</si>
  <si>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</si>
  <si>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</si>
  <si>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</si>
  <si>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</si>
  <si>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</si>
  <si>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</si>
  <si>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</si>
  <si>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</si>
  <si>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</si>
  <si>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</si>
  <si>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</si>
  <si>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</si>
  <si>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</si>
  <si>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</si>
  <si>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</si>
  <si>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</si>
  <si>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</si>
  <si>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</si>
  <si>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</si>
  <si>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</si>
  <si>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</si>
  <si>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</si>
  <si>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</si>
  <si>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</si>
  <si>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</si>
  <si>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</si>
  <si>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</si>
  <si>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</si>
  <si>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</si>
  <si>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</si>
  <si>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</si>
  <si>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</si>
  <si>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</si>
  <si>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</si>
  <si>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</si>
  <si>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</si>
  <si>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</si>
  <si>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</si>
  <si>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</si>
  <si>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</si>
  <si>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</si>
  <si>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</si>
  <si>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</si>
  <si>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</si>
  <si>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</si>
  <si>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</si>
  <si>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</si>
  <si>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</si>
  <si>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</si>
  <si>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</si>
  <si>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</si>
  <si>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</si>
  <si>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</si>
  <si>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</si>
  <si>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</si>
  <si>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</si>
  <si>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</si>
  <si>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</si>
  <si>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</si>
  <si>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</si>
  <si>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</si>
  <si>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</si>
  <si>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</si>
  <si>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</si>
  <si>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</si>
  <si>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</si>
  <si>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</si>
  <si>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</si>
  <si>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</si>
  <si>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</si>
  <si>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</si>
  <si>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</si>
  <si>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</si>
  <si>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</si>
  <si>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</si>
  <si>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</si>
  <si>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</si>
  <si>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</si>
  <si>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</si>
  <si>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</si>
  <si>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</si>
  <si>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</si>
  <si>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</si>
  <si>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</si>
  <si>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</si>
  <si>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</si>
  <si>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</si>
  <si>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</si>
  <si>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</si>
  <si>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</si>
  <si>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</si>
  <si>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</si>
  <si>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</si>
  <si>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</si>
  <si>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</si>
  <si>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</si>
  <si>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</si>
  <si>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</si>
  <si>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</si>
  <si>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</si>
  <si>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</si>
  <si>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</si>
  <si>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</si>
  <si>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</si>
  <si>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</si>
  <si>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</si>
  <si>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</si>
  <si>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</si>
  <si>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</si>
  <si>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</si>
  <si>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</si>
  <si>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</si>
  <si>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</si>
  <si>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</si>
  <si>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</si>
  <si>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</si>
  <si>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</si>
  <si>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</si>
  <si>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</si>
  <si>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</si>
  <si>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</si>
  <si>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</si>
  <si>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</si>
  <si>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</si>
  <si>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</si>
  <si>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</si>
  <si>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</si>
  <si>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</si>
  <si>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</si>
  <si>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</si>
  <si>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</si>
  <si>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</si>
  <si>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</si>
  <si>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</si>
  <si>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</si>
  <si>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</si>
  <si>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</si>
  <si>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</si>
  <si>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</si>
  <si>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</si>
  <si>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</si>
  <si>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</si>
  <si>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</si>
  <si>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</si>
  <si>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</si>
  <si>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</si>
  <si>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</si>
  <si>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</si>
  <si>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</si>
  <si>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</si>
  <si>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</si>
  <si>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</si>
  <si>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</si>
  <si>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</si>
  <si>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</si>
  <si>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</si>
  <si>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</si>
  <si>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</si>
  <si>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</si>
  <si>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</si>
  <si>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</si>
  <si>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</si>
  <si>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</si>
  <si>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</si>
  <si>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</si>
  <si>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</si>
  <si>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</si>
  <si>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</si>
  <si>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</si>
  <si>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</si>
  <si>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</si>
  <si>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</si>
  <si>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</si>
  <si>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</si>
  <si>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</si>
  <si>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</si>
  <si>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</si>
  <si>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</si>
  <si>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</si>
  <si>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</si>
  <si>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</si>
  <si>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</si>
  <si>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</si>
  <si>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</si>
  <si>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</si>
  <si>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</si>
  <si>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</si>
  <si>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</si>
  <si>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</si>
  <si>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</si>
  <si>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</si>
  <si>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</si>
  <si>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</si>
  <si>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</si>
  <si>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</si>
  <si>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</si>
  <si>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</si>
  <si>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</si>
  <si>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</si>
  <si>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</si>
  <si>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</si>
  <si>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</si>
  <si>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</si>
  <si>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</si>
  <si>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</si>
  <si>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</si>
  <si>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</si>
  <si>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</si>
  <si>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</si>
  <si>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</si>
  <si>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</si>
  <si>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</si>
  <si>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</si>
  <si>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</si>
  <si>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</si>
  <si>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</si>
  <si>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</si>
  <si>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</si>
  <si>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</si>
  <si>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</si>
  <si>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</si>
  <si>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</si>
  <si>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</si>
  <si>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</si>
  <si>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</si>
  <si>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</si>
  <si>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</si>
  <si>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</si>
  <si>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</si>
  <si>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</si>
  <si>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</si>
  <si>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</si>
  <si>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</si>
  <si>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</si>
  <si>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</si>
  <si>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</si>
  <si>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</si>
  <si>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</si>
  <si>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</si>
  <si>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</si>
  <si>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</si>
  <si>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</si>
  <si>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</si>
  <si>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</si>
  <si>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</si>
  <si>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</si>
  <si>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</si>
  <si>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</si>
  <si>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</si>
  <si>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</si>
  <si>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</si>
  <si>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</si>
  <si>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</si>
  <si>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</si>
  <si>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</si>
  <si>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</si>
  <si>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</si>
  <si>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</si>
  <si>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</si>
  <si>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</si>
  <si>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</si>
  <si>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</si>
  <si>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</si>
  <si>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</si>
  <si>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</si>
  <si>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</si>
  <si>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</si>
  <si>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</si>
  <si>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</si>
  <si>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</si>
  <si>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</si>
  <si>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</si>
  <si>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</si>
  <si>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</si>
  <si>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</si>
  <si>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</si>
  <si>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</si>
  <si>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</si>
  <si>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</si>
  <si>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</si>
  <si>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</si>
  <si>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</si>
  <si>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</si>
  <si>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</si>
  <si>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</si>
  <si>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</si>
  <si>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</si>
  <si>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</si>
  <si>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</si>
  <si>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</si>
  <si>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</si>
  <si>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</si>
  <si>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</si>
  <si>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</si>
  <si>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</si>
  <si>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</si>
  <si>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</si>
  <si>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</si>
  <si>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</si>
  <si>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</si>
  <si>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</si>
  <si>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</si>
  <si>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</si>
  <si>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</si>
  <si>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</si>
  <si>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</si>
  <si>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</si>
  <si>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</si>
  <si>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</si>
  <si>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</si>
  <si>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</si>
  <si>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</si>
  <si>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</si>
  <si>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</si>
  <si>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</si>
  <si>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</si>
  <si>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</si>
  <si>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</si>
  <si>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</si>
  <si>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</si>
  <si>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</si>
  <si>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</si>
  <si>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</si>
  <si>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</si>
  <si>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</si>
  <si>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</si>
  <si>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</si>
  <si>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</si>
  <si>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</si>
  <si>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</si>
  <si>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</si>
  <si>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</si>
  <si>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</si>
  <si>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</si>
  <si>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</si>
  <si>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</si>
  <si>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</si>
  <si>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</si>
  <si>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</si>
  <si>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</si>
  <si>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</si>
  <si>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</si>
  <si>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</si>
  <si>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</si>
  <si>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</si>
  <si>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</si>
  <si>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</si>
  <si>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</si>
  <si>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</si>
  <si>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</si>
  <si>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</si>
  <si>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</si>
  <si>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</si>
  <si>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</si>
  <si>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</si>
  <si>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</si>
  <si>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</si>
  <si>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</si>
  <si>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</si>
  <si>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</si>
  <si>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</si>
  <si>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</si>
  <si>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</si>
  <si>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</si>
  <si>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</si>
  <si>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</si>
  <si>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</si>
  <si>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</si>
  <si>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</si>
  <si>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</si>
  <si>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</si>
  <si>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</si>
  <si>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</si>
  <si>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</si>
  <si>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</si>
  <si>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</si>
  <si>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</si>
  <si>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</si>
  <si>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</si>
  <si>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</si>
  <si>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</si>
  <si>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</si>
  <si>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</si>
  <si>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</si>
  <si>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</si>
  <si>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</si>
  <si>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</si>
  <si>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</si>
  <si>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</si>
  <si>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</si>
  <si>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</si>
  <si>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</si>
  <si>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</si>
  <si>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</si>
  <si>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</si>
  <si>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</si>
  <si>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</si>
  <si>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</si>
  <si>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</si>
  <si>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</si>
  <si>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</si>
  <si>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</si>
  <si>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</si>
  <si>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</si>
  <si>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</si>
  <si>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</si>
  <si>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</si>
  <si>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</si>
  <si>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</si>
  <si>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</si>
  <si>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</si>
  <si>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</si>
  <si>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</si>
  <si>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</si>
  <si>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</si>
  <si>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</si>
  <si>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</si>
  <si>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</si>
  <si>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</si>
  <si>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</si>
  <si>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</si>
  <si>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</si>
  <si>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</si>
  <si>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</si>
  <si>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</si>
  <si>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</si>
  <si>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</si>
  <si>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</si>
  <si>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</si>
  <si>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</si>
  <si>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</si>
  <si>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</si>
  <si>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</si>
  <si>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</si>
  <si>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</si>
  <si>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</si>
  <si>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</si>
  <si>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</si>
  <si>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</si>
  <si>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</si>
  <si>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</si>
  <si>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</si>
  <si>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</si>
  <si>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</si>
  <si>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</si>
  <si>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</si>
  <si>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</si>
  <si>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</si>
  <si>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</si>
  <si>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</si>
  <si>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</si>
  <si>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</si>
  <si>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</si>
  <si>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</si>
  <si>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</si>
  <si>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</si>
  <si>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</si>
  <si>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</si>
  <si>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</si>
  <si>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</si>
  <si>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</si>
  <si>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</si>
  <si>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</si>
  <si>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</si>
  <si>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</si>
  <si>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</si>
  <si>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</si>
  <si>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</si>
  <si>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</si>
  <si>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</si>
  <si>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</si>
  <si>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</si>
  <si>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</si>
  <si>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</si>
  <si>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</si>
  <si>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</si>
  <si>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</si>
  <si>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</si>
  <si>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</si>
  <si>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</si>
  <si>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</si>
  <si>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</si>
  <si>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</si>
  <si>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</si>
  <si>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</si>
  <si>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</si>
  <si>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</si>
  <si>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</si>
  <si>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</si>
  <si>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</si>
  <si>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</si>
  <si>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</si>
  <si>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</si>
  <si>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</si>
  <si>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</si>
  <si>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</si>
  <si>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</si>
  <si>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</si>
  <si>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</si>
  <si>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</si>
  <si>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</si>
  <si>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</si>
  <si>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</si>
  <si>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</si>
  <si>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</si>
  <si>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</si>
  <si>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</si>
  <si>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</si>
  <si>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</si>
  <si>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</si>
  <si>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</si>
  <si>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</si>
  <si>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</si>
  <si>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</si>
  <si>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</si>
  <si>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</si>
  <si>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</si>
  <si>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</si>
  <si>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</si>
  <si>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</si>
  <si>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</si>
  <si>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</si>
  <si>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</si>
  <si>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</si>
  <si>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</si>
  <si>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</si>
  <si>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</si>
  <si>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</si>
  <si>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</si>
  <si>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</si>
  <si>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</si>
  <si>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</si>
  <si>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</si>
  <si>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</si>
  <si>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</si>
  <si>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</si>
  <si>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</si>
  <si>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</si>
  <si>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</si>
  <si>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</si>
  <si>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</si>
  <si>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</si>
  <si>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</si>
  <si>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</si>
  <si>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</si>
  <si>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</si>
  <si>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</si>
  <si>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</si>
  <si>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</si>
  <si>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</si>
  <si>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</si>
  <si>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</si>
  <si>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</si>
  <si>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</si>
  <si>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</si>
  <si>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</si>
  <si>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</si>
  <si>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</si>
  <si>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</si>
  <si>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</si>
  <si>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</si>
  <si>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</si>
  <si>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</si>
  <si>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</si>
  <si>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</si>
  <si>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</si>
  <si>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</si>
  <si>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</si>
  <si>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</si>
  <si>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</si>
  <si>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</si>
  <si>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</si>
  <si>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</si>
  <si>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</si>
  <si>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</si>
  <si>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</si>
  <si>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</si>
  <si>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</si>
  <si>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</si>
  <si>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</si>
  <si>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</si>
  <si>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</si>
  <si>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</si>
  <si>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</si>
  <si>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</si>
  <si>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</si>
  <si>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</si>
  <si>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</si>
  <si>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</si>
  <si>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</si>
  <si>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</si>
  <si>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</si>
  <si>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</si>
  <si>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</si>
  <si>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</si>
  <si>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</si>
  <si>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</si>
  <si>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</si>
  <si>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</si>
  <si>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</si>
  <si>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</si>
  <si>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</si>
  <si>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</si>
  <si>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</si>
  <si>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</si>
  <si>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</si>
  <si>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</si>
  <si>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</si>
  <si>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</si>
  <si>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</si>
  <si>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</si>
  <si>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</si>
  <si>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</si>
  <si>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</si>
  <si>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</si>
  <si>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</si>
  <si>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</si>
  <si>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</si>
  <si>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</si>
  <si>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</si>
  <si>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</si>
  <si>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</si>
  <si>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</si>
  <si>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</si>
  <si>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</si>
  <si>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</si>
  <si>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</si>
  <si>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</si>
  <si>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</si>
  <si>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</si>
  <si>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</si>
  <si>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</si>
  <si>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</si>
  <si>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</si>
  <si>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</si>
  <si>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</si>
  <si>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</si>
  <si>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</si>
  <si>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</si>
  <si>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</si>
  <si>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</si>
  <si>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</si>
  <si>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</si>
  <si>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</si>
  <si>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</si>
  <si>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</si>
  <si>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</si>
  <si>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</si>
  <si>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</si>
  <si>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</si>
  <si>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</si>
  <si>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</si>
  <si>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</si>
  <si>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</si>
  <si>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</si>
  <si>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</si>
  <si>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</si>
  <si>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</si>
  <si>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</si>
  <si>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</si>
  <si>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</si>
  <si>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</si>
  <si>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</si>
  <si>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</si>
  <si>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</si>
  <si>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</si>
  <si>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</si>
  <si>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</si>
  <si>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</si>
  <si>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</si>
  <si>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</si>
  <si>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</si>
  <si>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</si>
  <si>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</si>
  <si>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</si>
  <si>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</si>
  <si>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</si>
  <si>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</si>
  <si>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</si>
  <si>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</si>
  <si>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</si>
  <si>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</si>
  <si>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</si>
  <si>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</si>
  <si>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</si>
  <si>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</si>
  <si>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</si>
  <si>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</si>
  <si>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</si>
  <si>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</si>
  <si>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</si>
  <si>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</si>
  <si>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</si>
  <si>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</si>
  <si>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</si>
  <si>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</si>
  <si>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</si>
  <si>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</si>
  <si>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</si>
  <si>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</si>
  <si>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</si>
  <si>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</si>
  <si>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</si>
  <si>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</si>
  <si>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</si>
  <si>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</si>
  <si>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</si>
  <si>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</si>
  <si>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</si>
  <si>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</si>
  <si>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</si>
  <si>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</si>
  <si>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</si>
  <si>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</si>
  <si>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</si>
  <si>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</si>
  <si>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</si>
  <si>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</si>
  <si>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</si>
  <si>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</si>
  <si>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</si>
  <si>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</si>
  <si>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</si>
  <si>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</si>
  <si>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</si>
  <si>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</si>
  <si>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</si>
  <si>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</si>
  <si>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</si>
  <si>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</si>
  <si>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</si>
  <si>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</si>
  <si>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</si>
  <si>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</si>
  <si>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</si>
  <si>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</si>
  <si>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</si>
  <si>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</si>
  <si>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</si>
  <si>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</si>
  <si>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</si>
  <si>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</si>
  <si>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</si>
  <si>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</si>
  <si>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</si>
  <si>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</si>
  <si>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</si>
  <si>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</si>
  <si>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</si>
  <si>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</si>
  <si>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</si>
  <si>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</si>
  <si>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</si>
  <si>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</si>
  <si>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</si>
  <si>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</si>
  <si>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</si>
  <si>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</si>
  <si>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</si>
  <si>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</si>
  <si>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</si>
  <si>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</si>
  <si>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</si>
  <si>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</si>
  <si>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</si>
  <si>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</si>
  <si>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</si>
  <si>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</si>
  <si>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</si>
  <si>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</si>
  <si>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</si>
  <si>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</si>
  <si>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</si>
  <si>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</si>
  <si>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</si>
  <si>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</si>
  <si>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</si>
  <si>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</si>
  <si>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</si>
  <si>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</si>
  <si>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</si>
  <si>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</si>
  <si>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</si>
  <si>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</si>
  <si>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</si>
  <si>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</si>
  <si>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</si>
  <si>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</si>
  <si>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</si>
  <si>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</si>
  <si>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</si>
  <si>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</si>
  <si>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</si>
  <si>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</si>
  <si>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</si>
  <si>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</si>
  <si>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</si>
  <si>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</si>
  <si>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</si>
  <si>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</si>
  <si>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</si>
  <si>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</si>
  <si>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</si>
  <si>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</si>
  <si>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</si>
  <si>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</si>
  <si>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</si>
  <si>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</si>
  <si>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</si>
  <si>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</si>
  <si>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</si>
  <si>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</si>
  <si>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</si>
  <si>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</si>
  <si>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</si>
  <si>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</si>
  <si>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</si>
  <si>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</si>
  <si>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</si>
  <si>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</si>
  <si>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</si>
  <si>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</si>
  <si>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</si>
  <si>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</si>
  <si>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</si>
  <si>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</si>
  <si>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</si>
  <si>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</si>
  <si>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</si>
  <si>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</si>
  <si>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</si>
  <si>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</si>
  <si>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</si>
  <si>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</si>
  <si>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</si>
  <si>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</si>
  <si>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</si>
  <si>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</si>
  <si>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</si>
  <si>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</si>
  <si>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</si>
  <si>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</si>
  <si>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</si>
  <si>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</si>
  <si>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</si>
  <si>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</si>
  <si>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</si>
  <si>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</si>
  <si>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</si>
  <si>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</si>
  <si>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</si>
  <si>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</si>
  <si>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</si>
  <si>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</si>
  <si>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</si>
  <si>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</si>
  <si>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</si>
  <si>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</si>
  <si>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</si>
  <si>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</si>
  <si>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</si>
  <si>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</si>
  <si>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</si>
  <si>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</si>
  <si>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</si>
  <si>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</si>
  <si>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</si>
  <si>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</si>
  <si>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</si>
  <si>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</si>
  <si>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</si>
  <si>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</si>
  <si>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</si>
  <si>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</si>
  <si>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</si>
  <si>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</si>
  <si>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</si>
  <si>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</si>
  <si>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</si>
  <si>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</si>
  <si>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</si>
  <si>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</si>
  <si>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</si>
  <si>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</si>
  <si>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</si>
  <si>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</si>
  <si>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</si>
  <si>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</si>
  <si>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</si>
  <si>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</si>
  <si>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</si>
  <si>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</si>
  <si>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</si>
  <si>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</si>
  <si>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</si>
  <si>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</si>
  <si>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</si>
  <si>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</si>
  <si>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</si>
  <si>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</si>
  <si>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</si>
  <si>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</si>
  <si>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</si>
  <si>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</si>
  <si>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</si>
  <si>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</si>
  <si>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</si>
  <si>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</si>
  <si>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</si>
  <si>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</si>
  <si>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</si>
  <si>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</si>
  <si>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</si>
  <si>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</si>
  <si>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</si>
  <si>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</si>
  <si>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</si>
  <si>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</si>
  <si>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</si>
  <si>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</si>
  <si>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</si>
  <si>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</si>
  <si>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</si>
  <si>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</si>
  <si>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</si>
  <si>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</si>
  <si>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</si>
  <si>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</si>
  <si>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</si>
  <si>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</si>
  <si>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</si>
  <si>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</si>
  <si>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</si>
  <si>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</si>
  <si>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</si>
  <si>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</si>
  <si>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</si>
  <si>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</si>
  <si>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</si>
  <si>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</si>
  <si>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</si>
  <si>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</si>
  <si>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</si>
  <si>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</si>
  <si>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</si>
  <si>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</si>
  <si>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</si>
  <si>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</si>
  <si>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</si>
  <si>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</si>
  <si>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</si>
  <si>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</si>
  <si>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</si>
  <si>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</si>
  <si>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</si>
  <si>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</si>
  <si>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</si>
  <si>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</si>
  <si>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</si>
  <si>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</si>
  <si>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</si>
  <si>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</si>
  <si>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</si>
  <si>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</si>
  <si>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</si>
  <si>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</si>
  <si>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</si>
  <si>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</si>
  <si>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</si>
  <si>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</si>
  <si>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</si>
  <si>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</si>
  <si>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</si>
  <si>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</si>
  <si>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</si>
  <si>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</si>
  <si>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</si>
  <si>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</si>
  <si>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</si>
  <si>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</si>
  <si>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</si>
  <si>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</si>
  <si>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</si>
  <si>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</si>
  <si>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</si>
  <si>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</si>
  <si>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</si>
  <si>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</si>
  <si>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</si>
  <si>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</si>
  <si>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</si>
  <si>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</si>
  <si>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</si>
  <si>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</si>
  <si>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</si>
  <si>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</si>
  <si>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</si>
  <si>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</si>
  <si>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</si>
  <si>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</si>
  <si>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</si>
  <si>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</si>
  <si>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</si>
  <si>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</si>
  <si>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</si>
  <si>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</si>
  <si>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</si>
  <si>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</si>
  <si>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</si>
  <si>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</si>
  <si>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</si>
  <si>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</si>
  <si>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</si>
  <si>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</si>
  <si>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</si>
  <si>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</si>
  <si>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</si>
  <si>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</si>
  <si>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</si>
  <si>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</si>
  <si>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</si>
  <si>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</si>
  <si>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</si>
  <si>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</si>
  <si>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</si>
  <si>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</si>
  <si>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</si>
  <si>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</si>
  <si>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</si>
  <si>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</si>
  <si>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</si>
  <si>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</si>
  <si>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</si>
  <si>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</si>
  <si>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</si>
  <si>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</si>
  <si>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</si>
  <si>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</si>
  <si>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</si>
  <si>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</si>
  <si>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</si>
  <si>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</si>
  <si>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</si>
  <si>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</si>
  <si>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</si>
  <si>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</si>
  <si>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</si>
  <si>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</si>
  <si>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</si>
  <si>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</si>
  <si>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</si>
  <si>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</si>
  <si>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</si>
  <si>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</si>
  <si>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</si>
  <si>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</si>
  <si>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</si>
  <si>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</si>
  <si>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</si>
  <si>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</si>
  <si>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</si>
  <si>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</si>
  <si>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</si>
  <si>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</si>
  <si>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</si>
  <si>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</si>
  <si>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</si>
  <si>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</si>
  <si>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</si>
  <si>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</si>
  <si>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</si>
  <si>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</si>
  <si>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</si>
  <si>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</si>
  <si>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</si>
  <si>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</si>
  <si>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</si>
  <si>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</si>
  <si>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</si>
  <si>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</si>
  <si>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</si>
  <si>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</si>
  <si>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</si>
  <si>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</si>
  <si>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</si>
  <si>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</si>
  <si>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</si>
  <si>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</si>
  <si>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</si>
  <si>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</si>
  <si>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</si>
  <si>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</si>
  <si>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</si>
  <si>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</si>
  <si>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</si>
  <si>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</si>
  <si>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</si>
  <si>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</si>
  <si>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</si>
  <si>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</si>
  <si>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</si>
  <si>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</si>
  <si>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</si>
  <si>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</si>
  <si>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</si>
  <si>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</si>
  <si>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</si>
  <si>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</si>
  <si>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</si>
  <si>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</si>
  <si>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</si>
  <si>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</si>
  <si>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</si>
  <si>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</si>
  <si>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</si>
  <si>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</si>
  <si>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</si>
  <si>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</si>
  <si>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</si>
  <si>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</si>
  <si>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</si>
  <si>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</si>
  <si>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</si>
  <si>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</si>
  <si>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</si>
  <si>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</si>
  <si>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</si>
  <si>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</si>
  <si>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</si>
  <si>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</si>
  <si>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</si>
  <si>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</si>
  <si>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</si>
  <si>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</si>
  <si>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</si>
  <si>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</si>
  <si>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</si>
  <si>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</si>
  <si>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</si>
  <si>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</si>
  <si>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</si>
  <si>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</si>
  <si>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</si>
  <si>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</si>
  <si>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</si>
  <si>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</si>
  <si>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</si>
  <si>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</si>
  <si>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</si>
  <si>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</si>
  <si>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</si>
  <si>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</si>
  <si>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</si>
  <si>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</si>
  <si>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</si>
  <si>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</si>
  <si>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</si>
  <si>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</si>
  <si>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</si>
  <si>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</si>
  <si>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</si>
  <si>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</si>
  <si>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</si>
  <si>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</si>
  <si>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</si>
  <si>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</si>
  <si>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</si>
  <si>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</si>
  <si>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</si>
  <si>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</si>
  <si>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</si>
  <si>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</si>
  <si>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</si>
  <si>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</si>
  <si>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</si>
  <si>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</si>
  <si>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</si>
  <si>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</si>
  <si>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</si>
  <si>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</si>
  <si>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</si>
  <si>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</si>
  <si>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</si>
  <si>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</si>
  <si>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</si>
  <si>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</si>
  <si>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</si>
  <si>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</si>
  <si>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</si>
  <si>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</si>
  <si>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</si>
  <si>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</si>
  <si>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</si>
  <si>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</si>
  <si>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</si>
  <si>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</si>
  <si>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</si>
  <si>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</si>
  <si>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</si>
  <si>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</si>
  <si>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</si>
  <si>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</si>
  <si>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</si>
  <si>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</si>
  <si>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</si>
  <si>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</si>
  <si>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</si>
  <si>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</si>
  <si>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</si>
  <si>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</si>
  <si>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</si>
  <si>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</si>
  <si>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</si>
  <si>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</si>
  <si>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</si>
  <si>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</si>
  <si>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</si>
  <si>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</si>
  <si>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</si>
  <si>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</si>
  <si>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</si>
  <si>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</si>
  <si>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</si>
  <si>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</si>
  <si>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</si>
  <si>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</si>
  <si>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</si>
  <si>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</si>
  <si>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</si>
  <si>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</si>
  <si>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</si>
  <si>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</si>
  <si>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</si>
  <si>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</si>
  <si>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</si>
  <si>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</si>
  <si>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</si>
  <si>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</si>
  <si>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</si>
  <si>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</si>
  <si>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</si>
  <si>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</si>
  <si>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</si>
  <si>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</si>
  <si>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</si>
  <si>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</si>
  <si>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</si>
  <si>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</si>
  <si>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</si>
  <si>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</si>
  <si>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</si>
  <si>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</si>
  <si>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</si>
  <si>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</si>
  <si>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</si>
  <si>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</si>
  <si>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</si>
  <si>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</si>
  <si>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</si>
  <si>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</si>
  <si>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</si>
  <si>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</si>
  <si>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</si>
  <si>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</si>
  <si>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</si>
  <si>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</si>
  <si>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</si>
  <si>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</si>
  <si>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</si>
  <si>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</si>
  <si>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</si>
  <si>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</si>
  <si>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</si>
  <si>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</si>
  <si>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</si>
  <si>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</si>
  <si>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</si>
  <si>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</si>
  <si>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</si>
  <si>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</si>
  <si>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</si>
  <si>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</si>
  <si>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</si>
  <si>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</si>
  <si>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</si>
  <si>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</si>
  <si>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</si>
  <si>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</si>
  <si>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</si>
  <si>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</si>
  <si>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</si>
  <si>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</si>
  <si>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</si>
  <si>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</si>
  <si>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</si>
  <si>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</si>
  <si>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</si>
  <si>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</si>
  <si>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</si>
  <si>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</si>
  <si>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</si>
  <si>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</si>
  <si>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</si>
  <si>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</si>
  <si>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</si>
  <si>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</si>
  <si>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</si>
  <si>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</si>
  <si>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</si>
  <si>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</si>
  <si>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</si>
  <si>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</si>
  <si>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</si>
  <si>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</si>
  <si>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</si>
  <si>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</si>
  <si>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</si>
  <si>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</si>
  <si>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</si>
  <si>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</si>
  <si>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</si>
  <si>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</si>
  <si>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</si>
  <si>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</si>
  <si>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</si>
  <si>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</si>
  <si>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</si>
  <si>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</si>
  <si>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</si>
  <si>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</si>
  <si>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</si>
  <si>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</si>
  <si>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</si>
  <si>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</si>
  <si>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</si>
  <si>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</si>
  <si>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</si>
  <si>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</si>
  <si>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</si>
  <si>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</si>
  <si>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</si>
  <si>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</si>
  <si>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</si>
  <si>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</si>
  <si>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</si>
  <si>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</si>
  <si>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</si>
  <si>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</si>
  <si>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</si>
  <si>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</si>
  <si>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</si>
  <si>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</si>
  <si>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</si>
  <si>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</si>
  <si>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</si>
  <si>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</si>
  <si>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</si>
  <si>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</si>
  <si>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</si>
  <si>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</si>
  <si>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</si>
  <si>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</si>
  <si>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</si>
  <si>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</si>
  <si>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</si>
  <si>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</si>
  <si>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</si>
  <si>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</si>
  <si>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</si>
  <si>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</si>
  <si>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</si>
  <si>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</si>
  <si>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</si>
  <si>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</si>
  <si>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</si>
  <si>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</si>
  <si>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</si>
  <si>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</si>
  <si>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</si>
  <si>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</si>
  <si>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</si>
  <si>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</si>
  <si>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</si>
  <si>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</si>
  <si>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</si>
  <si>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</si>
  <si>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</si>
  <si>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</si>
  <si>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</si>
  <si>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</si>
  <si>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</si>
  <si>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</si>
  <si>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</si>
  <si>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</si>
  <si>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</si>
  <si>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</si>
  <si>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</si>
  <si>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</si>
  <si>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</si>
  <si>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</si>
  <si>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</si>
  <si>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</si>
  <si>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</si>
  <si>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</si>
  <si>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</si>
  <si>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</si>
  <si>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</si>
  <si>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</si>
  <si>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</si>
  <si>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</si>
  <si>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</si>
  <si>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</si>
  <si>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</si>
  <si>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</si>
  <si>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</si>
  <si>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</si>
  <si>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</si>
  <si>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</si>
  <si>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</si>
  <si>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</si>
  <si>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</si>
  <si>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</si>
  <si>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</si>
  <si>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</si>
  <si>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</si>
  <si>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</si>
  <si>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</si>
  <si>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</si>
  <si>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</si>
  <si>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</si>
  <si>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</si>
  <si>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</si>
  <si>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</si>
  <si>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</si>
  <si>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</si>
  <si>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</si>
  <si>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</si>
  <si>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</si>
  <si>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</si>
  <si>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</si>
  <si>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</si>
  <si>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</si>
  <si>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</si>
  <si>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</si>
  <si>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</si>
  <si>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</si>
  <si>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</si>
  <si>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</si>
  <si>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</si>
  <si>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</si>
  <si>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</si>
  <si>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</si>
  <si>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</si>
  <si>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</si>
  <si>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</si>
  <si>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</si>
  <si>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</si>
  <si>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</si>
  <si>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</si>
  <si>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</si>
  <si>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</si>
  <si>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</si>
  <si>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</si>
  <si>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</si>
  <si>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</si>
  <si>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</si>
  <si>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</si>
  <si>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</si>
  <si>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</si>
  <si>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</si>
  <si>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</si>
  <si>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</si>
  <si>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</si>
  <si>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</si>
  <si>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</si>
  <si>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</si>
  <si>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</si>
  <si>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</si>
  <si>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</si>
  <si>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</si>
  <si>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</si>
  <si>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</si>
  <si>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</si>
  <si>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</si>
  <si>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</si>
  <si>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</si>
  <si>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</si>
  <si>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</si>
  <si>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</si>
  <si>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</si>
  <si>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</si>
  <si>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</si>
  <si>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</si>
  <si>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</si>
  <si>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</si>
  <si>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</si>
  <si>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</si>
  <si>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</si>
  <si>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</si>
  <si>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</si>
  <si>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</si>
  <si>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</si>
  <si>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</si>
  <si>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</si>
  <si>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</si>
  <si>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</si>
  <si>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</si>
  <si>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</si>
  <si>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</si>
  <si>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</si>
  <si>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</si>
  <si>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</si>
  <si>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</si>
  <si>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</si>
  <si>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</si>
  <si>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</si>
  <si>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</si>
  <si>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</si>
  <si>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</si>
  <si>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</si>
  <si>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</si>
  <si>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</si>
  <si>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</si>
  <si>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</si>
  <si>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</si>
  <si>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</si>
  <si>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</si>
  <si>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</si>
  <si>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</si>
  <si>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</si>
  <si>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</si>
  <si>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</si>
  <si>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</si>
  <si>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</si>
  <si>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</si>
  <si>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</si>
  <si>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</si>
  <si>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</si>
  <si>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</si>
  <si>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</si>
  <si>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</si>
  <si>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</si>
  <si>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</si>
  <si>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</si>
  <si>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</si>
  <si>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</si>
  <si>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</si>
  <si>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</si>
  <si>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</si>
  <si>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</si>
  <si>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</si>
  <si>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</si>
  <si>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</si>
  <si>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</si>
  <si>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</si>
  <si>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</si>
  <si>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</si>
  <si>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</si>
  <si>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</si>
  <si>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</si>
  <si>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</si>
  <si>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</si>
  <si>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</si>
  <si>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</si>
  <si>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</si>
  <si>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</si>
  <si>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</si>
  <si>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</si>
  <si>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</si>
  <si>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</si>
  <si>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</si>
  <si>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</si>
  <si>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</si>
  <si>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</si>
  <si>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</si>
  <si>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</si>
  <si>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</si>
  <si>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</si>
  <si>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</si>
  <si>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</si>
  <si>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</si>
  <si>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</si>
  <si>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</si>
  <si>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</si>
  <si>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</si>
  <si>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</si>
  <si>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</si>
  <si>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</si>
  <si>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</si>
  <si>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</si>
  <si>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</si>
  <si>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</si>
  <si>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</si>
  <si>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</si>
  <si>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</si>
  <si>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</si>
  <si>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</si>
  <si>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</si>
  <si>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</si>
  <si>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</si>
  <si>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</si>
  <si>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</si>
  <si>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</si>
  <si>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</si>
  <si>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</si>
  <si>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</si>
  <si>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</si>
  <si>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</si>
  <si>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</si>
  <si>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</si>
  <si>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</si>
  <si>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</si>
  <si>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</si>
  <si>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</si>
  <si>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</si>
  <si>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</si>
  <si>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</si>
  <si>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</si>
  <si>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</si>
  <si>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</si>
  <si>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</si>
  <si>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</si>
  <si>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</si>
  <si>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</si>
  <si>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</si>
  <si>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</si>
  <si>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</si>
  <si>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</si>
  <si>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</si>
  <si>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</si>
  <si>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</si>
  <si>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</si>
  <si>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</si>
  <si>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</si>
  <si>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</si>
  <si>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</si>
  <si>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</si>
  <si>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</si>
  <si>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</si>
  <si>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</si>
  <si>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</si>
  <si>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</si>
  <si>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</si>
  <si>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</si>
  <si>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</si>
  <si>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</si>
  <si>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</si>
  <si>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</si>
  <si>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</si>
  <si>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</si>
  <si>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</si>
  <si>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</si>
  <si>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</si>
  <si>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</si>
  <si>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</si>
  <si>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</si>
  <si>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</si>
  <si>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</si>
  <si>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</si>
  <si>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</si>
  <si>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</si>
  <si>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</si>
  <si>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</si>
  <si>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</si>
  <si>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</si>
  <si>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</si>
  <si>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</si>
  <si>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</si>
  <si>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</si>
  <si>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</si>
  <si>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</si>
  <si>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</si>
  <si>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</si>
  <si>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</si>
  <si>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</si>
  <si>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</si>
  <si>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</si>
  <si>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</si>
  <si>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</si>
  <si>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</si>
  <si>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</si>
  <si>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</si>
  <si>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</si>
  <si>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</si>
  <si>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</si>
  <si>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</si>
  <si>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</si>
  <si>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</si>
  <si>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</si>
  <si>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</si>
  <si>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</si>
  <si>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</si>
  <si>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</si>
  <si>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</si>
  <si>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</si>
  <si>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</si>
  <si>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</si>
  <si>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</si>
  <si>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</si>
  <si>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</si>
  <si>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</si>
  <si>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</si>
  <si>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</si>
  <si>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</si>
  <si>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</si>
  <si>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</si>
  <si>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</si>
  <si>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</si>
  <si>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</si>
  <si>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</si>
  <si>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</si>
  <si>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</si>
  <si>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</si>
  <si>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</si>
  <si>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</si>
  <si>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</si>
  <si>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</si>
  <si>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</si>
  <si>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</si>
  <si>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</si>
  <si>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</si>
  <si>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</si>
  <si>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</si>
  <si>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</si>
  <si>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</si>
  <si>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</si>
  <si>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</si>
  <si>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</si>
  <si>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</si>
  <si>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</si>
  <si>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</si>
  <si>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</si>
  <si>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</si>
  <si>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</si>
  <si>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</si>
  <si>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</si>
  <si>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</si>
  <si>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</si>
  <si>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</si>
  <si>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</si>
  <si>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</si>
  <si>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</si>
  <si>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</si>
  <si>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</si>
  <si>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</si>
  <si>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</si>
  <si>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</si>
  <si>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</si>
  <si>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</si>
  <si>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</si>
  <si>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</si>
  <si>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</si>
  <si>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</si>
  <si>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</si>
  <si>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</si>
  <si>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</si>
  <si>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</si>
  <si>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</si>
  <si>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</si>
  <si>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</si>
  <si>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</si>
  <si>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</si>
  <si>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</si>
  <si>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</si>
  <si>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</si>
  <si>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</si>
  <si>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</si>
  <si>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</si>
  <si>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</si>
  <si>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</si>
  <si>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</si>
  <si>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</si>
  <si>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</si>
  <si>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</si>
  <si>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</si>
  <si>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</si>
  <si>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</si>
  <si>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</si>
  <si>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</si>
  <si>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</si>
  <si>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</si>
  <si>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</si>
  <si>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</si>
  <si>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</si>
  <si>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</si>
  <si>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</si>
  <si>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</si>
  <si>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</si>
  <si>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</si>
  <si>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</si>
  <si>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</si>
  <si>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</si>
  <si>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</si>
  <si>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</si>
  <si>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</si>
  <si>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</si>
  <si>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</si>
  <si>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</si>
  <si>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</si>
  <si>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</si>
  <si>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</si>
  <si>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</si>
  <si>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</si>
  <si>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</si>
  <si>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</si>
  <si>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</si>
  <si>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</si>
  <si>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</si>
  <si>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</si>
  <si>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</si>
  <si>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</si>
  <si>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</si>
  <si>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</si>
  <si>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</si>
  <si>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</si>
  <si>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</si>
  <si>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</si>
  <si>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</si>
  <si>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</si>
  <si>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</si>
  <si>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</si>
  <si>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</si>
  <si>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</si>
  <si>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</si>
  <si>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</si>
  <si>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</si>
  <si>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</si>
  <si>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</si>
  <si>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</si>
  <si>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</si>
  <si>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</si>
  <si>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</si>
  <si>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</si>
  <si>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</si>
  <si>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</si>
  <si>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</si>
  <si>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</si>
  <si>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</si>
  <si>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</si>
  <si>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</si>
  <si>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</si>
  <si>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</si>
  <si>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</si>
  <si>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</si>
  <si>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</si>
  <si>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</si>
  <si>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</si>
  <si>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</si>
  <si>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</si>
  <si>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</si>
  <si>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</si>
  <si>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</si>
  <si>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</si>
  <si>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</si>
  <si>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</si>
  <si>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</si>
  <si>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</si>
  <si>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</si>
  <si>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</si>
  <si>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</si>
  <si>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</si>
  <si>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</si>
  <si>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</si>
  <si>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</si>
  <si>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</si>
  <si>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</si>
  <si>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</si>
  <si>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</si>
  <si>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</si>
  <si>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</si>
  <si>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</si>
  <si>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</si>
  <si>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</si>
  <si>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</si>
  <si>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</si>
  <si>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</si>
  <si>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</si>
  <si>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</si>
  <si>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</si>
  <si>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</si>
  <si>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</si>
  <si>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</si>
  <si>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</si>
  <si>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</si>
  <si>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</si>
  <si>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</si>
  <si>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</si>
  <si>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</si>
  <si>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</si>
  <si>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</si>
  <si>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</si>
  <si>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</si>
  <si>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</si>
  <si>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</si>
  <si>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</si>
  <si>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</si>
  <si>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</si>
  <si>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</si>
  <si>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</si>
  <si>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</si>
  <si>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</si>
  <si>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</si>
  <si>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</si>
  <si>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</si>
  <si>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</si>
  <si>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</si>
  <si>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</si>
  <si>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</si>
  <si>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</si>
  <si>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</si>
  <si>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</si>
  <si>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</si>
  <si>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</si>
  <si>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</si>
  <si>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</si>
  <si>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</si>
  <si>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</si>
  <si>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</si>
  <si>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</si>
  <si>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</si>
  <si>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</si>
  <si>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</si>
  <si>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</si>
  <si>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</si>
  <si>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</si>
  <si>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</si>
  <si>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</si>
  <si>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</si>
  <si>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</si>
  <si>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</si>
  <si>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</si>
  <si>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</si>
  <si>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</si>
  <si>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</si>
  <si>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</si>
  <si>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</si>
  <si>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</si>
  <si>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</si>
  <si>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</si>
  <si>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</si>
  <si>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</si>
  <si>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</si>
  <si>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</si>
  <si>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</si>
  <si>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</si>
  <si>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</si>
  <si>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</si>
  <si>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</si>
  <si>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</si>
  <si>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</si>
  <si>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</si>
  <si>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</si>
  <si>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</si>
  <si>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</si>
  <si>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</si>
  <si>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</si>
  <si>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</si>
  <si>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</si>
  <si>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</si>
  <si>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</si>
  <si>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</si>
  <si>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</si>
  <si>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</si>
  <si>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</si>
  <si>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</si>
  <si>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</si>
  <si>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</si>
  <si>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</si>
  <si>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</si>
  <si>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</si>
  <si>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</si>
  <si>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</si>
  <si>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</si>
  <si>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</si>
  <si>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</si>
  <si>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</si>
  <si>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</si>
  <si>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</si>
  <si>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</si>
  <si>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</si>
  <si>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</si>
  <si>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</si>
  <si>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</si>
  <si>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</si>
  <si>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</si>
  <si>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</si>
  <si>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</si>
  <si>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</si>
  <si>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</si>
  <si>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</si>
  <si>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</si>
  <si>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</si>
  <si>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</si>
  <si>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</si>
  <si>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</si>
  <si>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</si>
  <si>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</si>
  <si>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</si>
  <si>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</si>
  <si>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</si>
  <si>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</si>
  <si>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</si>
  <si>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</si>
  <si>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</si>
  <si>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</si>
  <si>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</si>
  <si>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</si>
  <si>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</si>
  <si>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</si>
  <si>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</si>
  <si>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</si>
  <si>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</si>
  <si>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</si>
  <si>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</si>
  <si>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</si>
  <si>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</si>
  <si>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</si>
  <si>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</si>
  <si>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</si>
  <si>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</si>
  <si>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</si>
  <si>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</si>
  <si>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</si>
  <si>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</si>
  <si>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</si>
  <si>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</si>
  <si>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</si>
  <si>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</si>
  <si>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</si>
  <si>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</si>
  <si>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</si>
  <si>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</si>
  <si>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</si>
  <si>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</si>
  <si>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</si>
  <si>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</si>
  <si>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</si>
  <si>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</si>
  <si>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</si>
  <si>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</si>
  <si>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</si>
  <si>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</si>
  <si>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</si>
  <si>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</si>
  <si>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</si>
  <si>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</si>
  <si>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</si>
  <si>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</si>
  <si>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</si>
  <si>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</si>
  <si>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</si>
  <si>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</si>
  <si>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</si>
  <si>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</si>
  <si>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</si>
  <si>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</si>
  <si>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</si>
  <si>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</si>
  <si>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</si>
  <si>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</si>
  <si>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</si>
  <si>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</si>
  <si>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</si>
  <si>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</si>
  <si>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</si>
  <si>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</si>
  <si>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</si>
  <si>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</si>
  <si>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</si>
  <si>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</si>
  <si>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</si>
  <si>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</si>
  <si>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</si>
  <si>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</si>
  <si>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</si>
  <si>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</si>
  <si>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</si>
  <si>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</si>
  <si>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</si>
  <si>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</si>
  <si>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</si>
  <si>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</si>
  <si>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</si>
  <si>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</si>
  <si>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</si>
  <si>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</si>
  <si>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</si>
  <si>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</si>
  <si>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</si>
  <si>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</si>
  <si>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</si>
  <si>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</si>
  <si>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</si>
  <si>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</si>
  <si>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</si>
  <si>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</si>
  <si>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</si>
  <si>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</si>
  <si>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</si>
  <si>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</si>
  <si>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</si>
  <si>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</si>
  <si>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</si>
  <si>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</si>
  <si>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</si>
  <si>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</si>
  <si>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</si>
  <si>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</si>
  <si>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</si>
  <si>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</si>
  <si>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</si>
  <si>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</si>
  <si>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</si>
  <si>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</si>
  <si>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</si>
  <si>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</si>
  <si>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</si>
  <si>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</si>
  <si>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</si>
  <si>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</si>
  <si>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</si>
  <si>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</si>
  <si>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</si>
  <si>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</si>
  <si>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</si>
  <si>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</si>
  <si>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</si>
  <si>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</si>
  <si>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</si>
  <si>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</si>
  <si>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</si>
  <si>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</si>
  <si>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</si>
  <si>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</si>
  <si>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</si>
  <si>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</si>
  <si>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</si>
  <si>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</si>
  <si>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</si>
  <si>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</si>
  <si>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</si>
  <si>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</si>
  <si>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</si>
  <si>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</si>
  <si>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</si>
  <si>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</si>
  <si>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</si>
  <si>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</si>
  <si>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</si>
  <si>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</si>
  <si>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</si>
  <si>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</si>
  <si>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</si>
  <si>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</si>
  <si>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</si>
  <si>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</si>
  <si>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</si>
  <si>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</si>
  <si>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</si>
  <si>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</si>
  <si>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</si>
  <si>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</si>
  <si>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</si>
  <si>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</si>
  <si>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</si>
  <si>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</si>
  <si>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</si>
  <si>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</si>
  <si>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</si>
  <si>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</si>
  <si>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</si>
  <si>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</si>
  <si>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</si>
  <si>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</si>
  <si>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</si>
  <si>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</si>
  <si>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</si>
  <si>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</si>
  <si>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</si>
  <si>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</si>
  <si>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</si>
  <si>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</si>
  <si>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</si>
  <si>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</si>
  <si>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</si>
  <si>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</si>
  <si>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</si>
  <si>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</si>
  <si>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</si>
  <si>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</si>
  <si>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</si>
  <si>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</si>
  <si>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</si>
  <si>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</si>
  <si>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</si>
  <si>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</si>
  <si>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</si>
  <si>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</si>
  <si>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</si>
  <si>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</si>
  <si>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</si>
  <si>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</si>
  <si>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</si>
  <si>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</si>
  <si>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</si>
  <si>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</si>
  <si>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</si>
  <si>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</si>
  <si>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</si>
  <si>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</si>
  <si>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</si>
  <si>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</si>
  <si>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</si>
  <si>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</si>
  <si>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</si>
  <si>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</si>
  <si>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</si>
  <si>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</si>
  <si>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</si>
  <si>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</si>
  <si>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</si>
  <si>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</si>
  <si>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</si>
  <si>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</si>
  <si>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</si>
  <si>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</si>
  <si>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</si>
  <si>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</si>
  <si>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</si>
  <si>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</si>
  <si>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</si>
  <si>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</si>
  <si>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</si>
  <si>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</si>
  <si>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</si>
  <si>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</si>
  <si>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</si>
  <si>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</si>
  <si>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</si>
  <si>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</si>
  <si>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</si>
  <si>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</si>
  <si>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</si>
  <si>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</si>
  <si>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</si>
  <si>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</si>
  <si>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</si>
  <si>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</si>
  <si>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</si>
  <si>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</si>
  <si>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</si>
  <si>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</si>
  <si>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</si>
  <si>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</si>
  <si>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</si>
  <si>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</si>
  <si>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</si>
  <si>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</si>
  <si>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</si>
  <si>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</si>
  <si>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</si>
  <si>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</si>
  <si>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</si>
  <si>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</si>
  <si>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</si>
  <si>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</si>
  <si>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</si>
  <si>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</si>
  <si>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</si>
  <si>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</si>
  <si>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</si>
  <si>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</si>
  <si>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</si>
  <si>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</si>
  <si>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</si>
  <si>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</si>
  <si>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</si>
  <si>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</si>
  <si>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</si>
  <si>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</si>
  <si>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</si>
  <si>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</si>
  <si>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</si>
  <si>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</si>
  <si>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</si>
  <si>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</si>
  <si>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</si>
  <si>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</si>
  <si>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</si>
  <si>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</si>
  <si>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</si>
  <si>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</si>
  <si>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</si>
  <si>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</si>
  <si>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</si>
  <si>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</si>
  <si>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</si>
  <si>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</si>
  <si>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</si>
  <si>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</si>
  <si>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</si>
  <si>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</si>
  <si>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</si>
  <si>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</si>
  <si>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</si>
  <si>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</si>
  <si>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</si>
  <si>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</si>
  <si>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</si>
  <si>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</si>
  <si>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</si>
  <si>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</si>
  <si>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</si>
  <si>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</si>
  <si>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</si>
  <si>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</si>
  <si>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</si>
  <si>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</si>
  <si>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</si>
  <si>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</si>
  <si>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</si>
  <si>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</si>
  <si>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</si>
  <si>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</si>
  <si>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</si>
  <si>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</si>
  <si>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</si>
  <si>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</si>
  <si>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</si>
  <si>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</si>
  <si>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</si>
  <si>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</si>
  <si>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</si>
  <si>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</si>
  <si>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</si>
  <si>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</si>
  <si>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</si>
  <si>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</si>
  <si>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</si>
  <si>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</si>
  <si>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</si>
  <si>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</si>
  <si>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</si>
  <si>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</si>
  <si>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</si>
  <si>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</si>
  <si>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</si>
  <si>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</si>
  <si>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</si>
  <si>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</si>
  <si>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</si>
  <si>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</si>
  <si>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</si>
  <si>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</si>
  <si>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</si>
  <si>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</si>
  <si>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</si>
  <si>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</si>
  <si>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</si>
  <si>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</si>
  <si>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</si>
  <si>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</si>
  <si>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</si>
  <si>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</si>
  <si>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</si>
  <si>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</si>
  <si>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</si>
  <si>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</si>
  <si>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</si>
  <si>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</si>
  <si>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</si>
  <si>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</si>
  <si>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</si>
  <si>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</si>
  <si>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</si>
  <si>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</si>
  <si>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</si>
  <si>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</si>
  <si>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</si>
  <si>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</si>
  <si>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</si>
  <si>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</si>
  <si>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</si>
  <si>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</si>
  <si>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</si>
  <si>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</si>
  <si>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</si>
  <si>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</si>
  <si>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</si>
  <si>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</si>
  <si>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</si>
  <si>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</si>
  <si>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</si>
  <si>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</si>
  <si>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</si>
  <si>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</si>
  <si>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</si>
  <si>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</si>
  <si>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</si>
  <si>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</si>
  <si>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</si>
  <si>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</si>
  <si>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</si>
  <si>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</si>
  <si>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</si>
  <si>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</si>
  <si>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</si>
  <si>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</si>
  <si>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</si>
  <si>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</si>
  <si>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</si>
  <si>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</si>
  <si>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</si>
  <si>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</si>
  <si>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</si>
  <si>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</si>
  <si>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</si>
  <si>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</si>
  <si>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</si>
  <si>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</si>
  <si>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</si>
  <si>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</si>
  <si>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</si>
  <si>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</si>
  <si>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</si>
  <si>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</si>
  <si>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</si>
  <si>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</si>
  <si>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</si>
  <si>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</si>
  <si>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</si>
  <si>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</si>
  <si>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</si>
  <si>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</si>
  <si>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</si>
  <si>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</si>
  <si>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</si>
  <si>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</si>
  <si>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</si>
  <si>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</si>
  <si>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</si>
  <si>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</si>
  <si>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</si>
  <si>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</si>
  <si>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</si>
  <si>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</si>
  <si>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</si>
  <si>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</si>
  <si>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</si>
  <si>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</si>
  <si>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</si>
  <si>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</si>
  <si>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</si>
  <si>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</si>
  <si>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</si>
  <si>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</si>
  <si>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</si>
  <si>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</si>
  <si>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</si>
  <si>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</si>
  <si>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</si>
  <si>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</si>
  <si>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</si>
  <si>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</si>
  <si>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</si>
  <si>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</si>
  <si>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</si>
  <si>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</si>
  <si>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</si>
  <si>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</si>
  <si>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</si>
  <si>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</si>
  <si>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</si>
  <si>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</si>
  <si>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</si>
  <si>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</si>
  <si>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</si>
  <si>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</si>
  <si>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</si>
  <si>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</si>
  <si>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</si>
  <si>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</si>
  <si>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</si>
  <si>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</si>
  <si>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</si>
  <si>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</si>
  <si>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</si>
  <si>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</si>
  <si>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</si>
  <si>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</si>
  <si>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</si>
  <si>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</si>
  <si>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</si>
  <si>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</si>
  <si>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</si>
  <si>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</si>
  <si>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</si>
  <si>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</si>
  <si>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</si>
  <si>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</si>
  <si>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</si>
  <si>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</si>
  <si>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</si>
  <si>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</si>
  <si>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</si>
  <si>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</si>
  <si>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</si>
  <si>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</si>
  <si>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</si>
  <si>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</si>
  <si>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</si>
  <si>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</si>
  <si>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</si>
  <si>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</si>
  <si>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</si>
  <si>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</si>
  <si>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</si>
  <si>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</si>
  <si>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</si>
  <si>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</si>
  <si>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</si>
  <si>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</si>
  <si>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</si>
  <si>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</si>
  <si>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</si>
  <si>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</si>
  <si>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</si>
  <si>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</si>
  <si>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</si>
  <si>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</si>
  <si>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</si>
  <si>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</si>
  <si>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</si>
  <si>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</si>
  <si>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</si>
  <si>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</si>
  <si>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</si>
  <si>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</si>
  <si>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</si>
  <si>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</si>
  <si>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</si>
  <si>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</si>
  <si>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</si>
  <si>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</si>
  <si>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</si>
  <si>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</si>
  <si>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</si>
  <si>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</si>
  <si>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</si>
  <si>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</si>
  <si>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</si>
  <si>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</si>
  <si>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</si>
  <si>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</si>
  <si>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</si>
  <si>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</si>
  <si>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</si>
  <si>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</si>
  <si>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</si>
  <si>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</si>
  <si>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</si>
  <si>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</si>
  <si>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</si>
  <si>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</si>
  <si>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</si>
  <si>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</si>
  <si>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</si>
  <si>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</si>
  <si>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</si>
  <si>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</si>
  <si>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</si>
  <si>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</si>
  <si>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</si>
  <si>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</si>
  <si>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</si>
  <si>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</si>
  <si>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</si>
  <si>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</si>
  <si>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</si>
  <si>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</si>
  <si>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</si>
  <si>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</si>
  <si>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</si>
  <si>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</si>
  <si>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</si>
  <si>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</si>
  <si>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</si>
  <si>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</si>
  <si>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</si>
  <si>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</si>
  <si>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</si>
  <si>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</si>
  <si>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</si>
  <si>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</si>
  <si>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</si>
  <si>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</si>
  <si>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</si>
  <si>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</si>
  <si>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</si>
  <si>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</si>
  <si>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</si>
  <si>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</si>
  <si>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</si>
  <si>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</si>
  <si>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</si>
  <si>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</si>
  <si>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</si>
  <si>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</si>
  <si>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</si>
  <si>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</si>
  <si>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</si>
  <si>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</si>
  <si>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</si>
  <si>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</si>
  <si>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</si>
  <si>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</si>
  <si>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</si>
  <si>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</si>
  <si>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</si>
  <si>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</si>
  <si>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</si>
  <si>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</si>
  <si>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</si>
  <si>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</si>
  <si>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</si>
  <si>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</si>
  <si>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</si>
  <si>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</si>
  <si>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</si>
  <si>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</si>
  <si>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</si>
  <si>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</si>
  <si>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</si>
  <si>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</si>
  <si>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</si>
  <si>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</si>
  <si>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</si>
  <si>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</si>
  <si>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</si>
  <si>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</si>
  <si>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</si>
  <si>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</si>
  <si>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</si>
  <si>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</si>
  <si>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</si>
  <si>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</si>
  <si>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</si>
  <si>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</si>
  <si>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</si>
  <si>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</si>
  <si>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</si>
  <si>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</si>
  <si>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</si>
  <si>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</si>
  <si>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</si>
  <si>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</si>
  <si>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</si>
  <si>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</si>
  <si>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</si>
  <si>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</si>
  <si>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</si>
  <si>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</si>
  <si>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</si>
  <si>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</si>
  <si>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</si>
  <si>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</si>
  <si>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</si>
  <si>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</si>
  <si>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</si>
  <si>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</si>
  <si>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</si>
  <si>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</si>
  <si>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</si>
  <si>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</si>
  <si>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</si>
  <si>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</si>
  <si>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</si>
  <si>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</si>
  <si>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</si>
  <si>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</si>
  <si>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</si>
  <si>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</si>
  <si>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</si>
  <si>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</si>
  <si>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</si>
  <si>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</si>
  <si>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</si>
  <si>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</si>
  <si>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</si>
  <si>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</si>
  <si>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</si>
  <si>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</si>
  <si>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</si>
  <si>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</si>
  <si>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</si>
  <si>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</si>
  <si>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</si>
  <si>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</si>
  <si>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</si>
  <si>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</si>
  <si>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</si>
  <si>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</si>
  <si>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</si>
  <si>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</si>
  <si>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</si>
  <si>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</si>
  <si>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</si>
  <si>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</si>
  <si>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</si>
  <si>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</si>
  <si>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</si>
  <si>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</si>
  <si>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</si>
  <si>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</si>
  <si>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</si>
  <si>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</si>
  <si>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</si>
  <si>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</si>
  <si>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</si>
  <si>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</si>
  <si>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</si>
  <si>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</si>
  <si>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</si>
  <si>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</si>
  <si>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</si>
  <si>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</si>
  <si>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</si>
  <si>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</si>
  <si>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</si>
  <si>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</si>
  <si>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</si>
  <si>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</si>
  <si>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</si>
  <si>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</si>
  <si>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</si>
  <si>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</si>
  <si>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</si>
  <si>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</si>
  <si>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</si>
  <si>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</si>
  <si>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</si>
  <si>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</si>
  <si>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</si>
  <si>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</si>
  <si>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</si>
  <si>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</si>
  <si>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</si>
  <si>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</si>
  <si>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</si>
  <si>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</si>
  <si>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</si>
  <si>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</si>
  <si>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</si>
  <si>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</si>
  <si>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</si>
  <si>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</si>
  <si>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</si>
  <si>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</si>
  <si>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</si>
  <si>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</si>
  <si>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</si>
  <si>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</si>
  <si>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</si>
  <si>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</si>
  <si>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</si>
  <si>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</si>
  <si>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</si>
  <si>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</si>
  <si>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</si>
  <si>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</si>
  <si>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</si>
  <si>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</si>
  <si>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</si>
  <si>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</si>
  <si>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</si>
  <si>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</si>
  <si>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</si>
  <si>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</si>
  <si>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</si>
  <si>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</si>
  <si>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</si>
  <si>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</si>
  <si>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</si>
  <si>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</si>
  <si>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</si>
  <si>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</si>
  <si>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</si>
  <si>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</si>
  <si>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</si>
  <si>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</si>
  <si>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</si>
  <si>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</si>
  <si>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</si>
  <si>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</si>
  <si>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</si>
  <si>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</si>
  <si>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</si>
  <si>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</si>
  <si>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</si>
  <si>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</si>
  <si>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</si>
  <si>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</si>
  <si>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</si>
  <si>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</si>
  <si>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</si>
  <si>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</si>
  <si>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</si>
  <si>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</si>
  <si>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</si>
  <si>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</si>
  <si>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</si>
  <si>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</si>
  <si>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</si>
  <si>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</si>
  <si>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</si>
  <si>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</si>
  <si>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</si>
  <si>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</si>
  <si>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</si>
  <si>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</si>
  <si>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</si>
  <si>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</si>
  <si>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</si>
  <si>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</si>
  <si>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</si>
  <si>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</si>
  <si>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</si>
  <si>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</si>
  <si>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</si>
  <si>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</si>
  <si>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</si>
  <si>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</si>
  <si>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</si>
  <si>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</si>
  <si>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</si>
  <si>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</si>
  <si>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</si>
  <si>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</si>
  <si>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</si>
  <si>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</si>
  <si>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</si>
  <si>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</si>
  <si>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</si>
  <si>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</si>
  <si>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</si>
  <si>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</si>
  <si>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</si>
  <si>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</si>
  <si>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</si>
  <si>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</si>
  <si>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</si>
  <si>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</si>
  <si>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</si>
  <si>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</si>
  <si>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</si>
  <si>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</si>
  <si>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</si>
  <si>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</si>
  <si>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</si>
  <si>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</si>
  <si>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</si>
  <si>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</si>
  <si>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</si>
  <si>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</si>
  <si>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</si>
  <si>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</si>
  <si>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</si>
  <si>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</si>
  <si>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</si>
  <si>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</si>
  <si>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</si>
  <si>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</si>
  <si>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</si>
  <si>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</si>
  <si>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</si>
  <si>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</si>
  <si>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</si>
  <si>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</si>
  <si>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</si>
  <si>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</si>
  <si>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</si>
  <si>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</si>
  <si>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</si>
  <si>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</si>
  <si>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</si>
  <si>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</si>
  <si>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</si>
  <si>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</si>
  <si>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</si>
  <si>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</si>
  <si>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</si>
  <si>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</si>
  <si>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</si>
  <si>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</si>
  <si>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</si>
  <si>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</si>
  <si>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</si>
  <si>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</si>
  <si>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</si>
  <si>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</si>
  <si>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</si>
  <si>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</si>
  <si>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</si>
  <si>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</si>
  <si>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</si>
  <si>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</si>
  <si>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</si>
  <si>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</si>
  <si>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</si>
  <si>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</si>
  <si>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</si>
  <si>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</si>
  <si>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</si>
  <si>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</si>
  <si>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</si>
  <si>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</si>
  <si>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</si>
  <si>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</si>
  <si>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</si>
  <si>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</si>
  <si>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</si>
  <si>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</si>
  <si>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</si>
  <si>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</si>
  <si>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</si>
  <si>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</si>
  <si>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</si>
  <si>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</si>
  <si>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</si>
  <si>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</si>
  <si>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</si>
  <si>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</si>
  <si>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</si>
  <si>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</si>
  <si>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</si>
  <si>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</si>
  <si>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</si>
  <si>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</si>
  <si>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</si>
  <si>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</si>
  <si>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</si>
  <si>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</si>
  <si>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</si>
  <si>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</si>
  <si>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</si>
  <si>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</si>
  <si>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</si>
  <si>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</si>
  <si>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</si>
  <si>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</si>
  <si>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</si>
  <si>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</si>
  <si>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</si>
  <si>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</si>
  <si>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</si>
  <si>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</si>
  <si>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</si>
  <si>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</si>
  <si>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</si>
  <si>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</si>
  <si>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</si>
  <si>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</si>
  <si>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</si>
  <si>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</si>
  <si>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</si>
  <si>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</si>
  <si>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</si>
  <si>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</si>
  <si>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</si>
  <si>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</si>
  <si>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</si>
  <si>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</si>
  <si>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</si>
  <si>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</si>
  <si>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</si>
  <si>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</si>
  <si>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</si>
  <si>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</si>
  <si>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</si>
  <si>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</si>
  <si>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</si>
  <si>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</si>
  <si>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</si>
  <si>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</si>
  <si>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</si>
  <si>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</si>
  <si>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</si>
  <si>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</si>
  <si>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</si>
  <si>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</si>
  <si>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</si>
  <si>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</si>
  <si>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</si>
  <si>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</si>
  <si>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</si>
  <si>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</si>
  <si>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</si>
  <si>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</si>
  <si>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</si>
  <si>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</si>
  <si>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</si>
  <si>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</si>
  <si>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</si>
  <si>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</si>
  <si>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</si>
  <si>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</si>
  <si>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</si>
  <si>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</si>
  <si>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</si>
  <si>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</si>
  <si>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</si>
  <si>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</si>
  <si>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</si>
  <si>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</si>
  <si>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</si>
  <si>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</si>
  <si>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</si>
  <si>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</si>
  <si>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</si>
  <si>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</si>
  <si>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</si>
  <si>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</si>
  <si>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</si>
  <si>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</si>
  <si>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</si>
  <si>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</si>
  <si>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</si>
  <si>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</si>
  <si>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</si>
  <si>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</si>
  <si>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</si>
  <si>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</si>
  <si>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</si>
  <si>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</si>
  <si>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</si>
  <si>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</si>
  <si>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</si>
  <si>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</si>
  <si>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</si>
  <si>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</si>
  <si>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</si>
  <si>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</si>
  <si>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</si>
  <si>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</si>
  <si>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</si>
  <si>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</si>
  <si>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</si>
  <si>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</si>
  <si>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</si>
  <si>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</si>
  <si>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</si>
  <si>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</si>
  <si>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</si>
  <si>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</si>
  <si>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</si>
  <si>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</si>
  <si>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</si>
  <si>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</si>
  <si>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</si>
  <si>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</si>
  <si>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</si>
  <si>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</si>
  <si>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</si>
  <si>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</si>
  <si>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</si>
  <si>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</si>
  <si>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</si>
  <si>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</si>
  <si>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</si>
  <si>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</si>
  <si>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</si>
  <si>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</si>
  <si>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</si>
  <si>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</si>
  <si>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</si>
  <si>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</si>
  <si>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</si>
  <si>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</si>
  <si>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</si>
  <si>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</si>
  <si>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</si>
  <si>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</si>
  <si>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</si>
  <si>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</si>
  <si>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</si>
  <si>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</si>
  <si>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</si>
  <si>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</si>
  <si>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</si>
  <si>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</si>
  <si>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</si>
  <si>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</si>
  <si>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</si>
  <si>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</si>
  <si>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</si>
  <si>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</si>
  <si>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</si>
  <si>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</si>
  <si>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</si>
  <si>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</si>
  <si>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</si>
  <si>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</si>
  <si>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</si>
  <si>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</si>
  <si>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</si>
  <si>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</si>
  <si>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</si>
  <si>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</si>
  <si>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</si>
  <si>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</si>
  <si>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</si>
  <si>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</si>
  <si>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</si>
  <si>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</si>
  <si>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</si>
  <si>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</si>
  <si>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</si>
  <si>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</si>
  <si>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</si>
  <si>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</si>
  <si>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</si>
  <si>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</si>
  <si>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</si>
  <si>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</si>
  <si>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</si>
  <si>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</si>
  <si>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</si>
  <si>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</si>
  <si>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</si>
  <si>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</si>
  <si>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</si>
  <si>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</si>
  <si>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</si>
  <si>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</si>
  <si>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</si>
  <si>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</si>
  <si>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</si>
  <si>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</si>
  <si>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</si>
  <si>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</si>
  <si>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</si>
  <si>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</si>
  <si>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</si>
  <si>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</si>
  <si>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</si>
  <si>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</si>
  <si>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</si>
  <si>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</si>
  <si>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</si>
  <si>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</si>
  <si>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</si>
  <si>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</si>
  <si>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</si>
  <si>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</si>
  <si>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</si>
  <si>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</si>
  <si>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</si>
  <si>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</si>
  <si>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</si>
  <si>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</si>
  <si>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</si>
  <si>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</si>
  <si>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</si>
  <si>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</si>
  <si>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</si>
  <si>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</si>
  <si>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</si>
  <si>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</si>
  <si>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</si>
  <si>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</si>
  <si>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</si>
  <si>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</si>
  <si>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</si>
  <si>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</si>
  <si>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</si>
  <si>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</si>
  <si>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</si>
  <si>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</si>
  <si>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</si>
  <si>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</si>
  <si>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</si>
  <si>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</si>
  <si>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</si>
  <si>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</si>
  <si>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</si>
  <si>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</si>
  <si>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</si>
  <si>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</si>
  <si>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</si>
  <si>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</si>
  <si>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</si>
  <si>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</si>
  <si>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</si>
  <si>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</si>
  <si>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</si>
  <si>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</si>
  <si>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</si>
  <si>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</si>
  <si>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</si>
  <si>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</si>
  <si>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</si>
  <si>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</si>
  <si>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</si>
  <si>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</si>
  <si>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</si>
  <si>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</si>
  <si>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</si>
  <si>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</si>
  <si>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</si>
  <si>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</si>
  <si>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</si>
  <si>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</si>
  <si>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</si>
  <si>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</si>
  <si>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</si>
  <si>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</si>
  <si>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</si>
  <si>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</si>
  <si>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</si>
  <si>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</si>
  <si>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</si>
  <si>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</si>
  <si>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</si>
  <si>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</si>
  <si>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</si>
  <si>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</si>
  <si>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</si>
  <si>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</si>
  <si>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</si>
  <si>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</si>
  <si>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</si>
  <si>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</si>
  <si>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</si>
  <si>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</si>
  <si>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</si>
  <si>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</si>
  <si>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</si>
  <si>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</si>
  <si>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</si>
  <si>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</si>
  <si>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</si>
  <si>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</si>
  <si>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</si>
  <si>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</si>
  <si>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</si>
  <si>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</si>
  <si>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</si>
  <si>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</si>
  <si>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</si>
  <si>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</si>
  <si>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</si>
  <si>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</si>
  <si>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</si>
  <si>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</si>
  <si>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</si>
  <si>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</si>
  <si>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</si>
  <si>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</si>
  <si>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</si>
  <si>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</si>
  <si>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</si>
  <si>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</si>
  <si>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</si>
  <si>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</si>
  <si>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</si>
  <si>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</si>
  <si>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</si>
  <si>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</si>
  <si>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</si>
  <si>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</si>
  <si>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</si>
  <si>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</si>
  <si>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</si>
  <si>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</si>
  <si>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</si>
  <si>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</si>
  <si>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</si>
  <si>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</si>
  <si>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</si>
  <si>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</si>
  <si>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</si>
  <si>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</si>
  <si>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</si>
  <si>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</si>
  <si>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</si>
  <si>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</si>
  <si>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</si>
  <si>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</si>
  <si>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</si>
  <si>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</si>
  <si>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</si>
  <si>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</si>
  <si>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</si>
  <si>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</si>
  <si>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</si>
  <si>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</si>
  <si>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</si>
  <si>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</si>
  <si>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</si>
  <si>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</si>
  <si>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</si>
  <si>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</si>
  <si>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</si>
  <si>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</si>
  <si>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</si>
  <si>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</si>
  <si>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</si>
  <si>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</si>
  <si>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</si>
  <si>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</si>
  <si>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</si>
  <si>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</si>
  <si>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</si>
  <si>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</si>
  <si>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</si>
  <si>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</si>
  <si>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</si>
  <si>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</si>
  <si>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</si>
  <si>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</si>
  <si>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</si>
  <si>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</si>
  <si>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</si>
  <si>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</si>
  <si>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</si>
  <si>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</si>
  <si>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</si>
  <si>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</si>
  <si>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</si>
  <si>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</si>
  <si>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</si>
  <si>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</si>
  <si>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</si>
  <si>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</si>
  <si>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</si>
  <si>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</si>
  <si>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</si>
  <si>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</si>
  <si>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</si>
  <si>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</si>
  <si>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</si>
  <si>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</si>
  <si>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</si>
  <si>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</si>
  <si>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</si>
  <si>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</si>
  <si>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</si>
  <si>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</si>
  <si>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</si>
  <si>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</si>
  <si>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</si>
  <si>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</si>
  <si>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</si>
  <si>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</si>
  <si>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</si>
  <si>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</si>
  <si>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</si>
  <si>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</si>
  <si>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</si>
  <si>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</si>
  <si>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</si>
  <si>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</si>
  <si>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</si>
  <si>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</si>
  <si>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</si>
  <si>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</si>
  <si>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</si>
  <si>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</si>
  <si>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</si>
  <si>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</si>
  <si>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</si>
  <si>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</si>
  <si>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</si>
  <si>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</si>
  <si>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</si>
  <si>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</si>
  <si>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</si>
  <si>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</si>
  <si>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</si>
  <si>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</si>
  <si>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</si>
  <si>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</si>
  <si>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</si>
  <si>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</si>
  <si>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</si>
  <si>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</si>
  <si>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</si>
  <si>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</si>
  <si>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</si>
  <si>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</si>
  <si>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</si>
  <si>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</si>
  <si>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</si>
  <si>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</si>
  <si>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</si>
  <si>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</si>
  <si>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</si>
  <si>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</si>
  <si>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</si>
  <si>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</si>
  <si>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</si>
  <si>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</si>
  <si>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</si>
  <si>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</si>
  <si>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</si>
  <si>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</si>
  <si>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</si>
  <si>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</si>
  <si>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</si>
  <si>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</si>
  <si>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</si>
  <si>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</si>
  <si>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</si>
  <si>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</si>
  <si>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</si>
  <si>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</si>
  <si>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</si>
  <si>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</si>
  <si>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</si>
  <si>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</si>
  <si>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</si>
  <si>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</si>
  <si>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</si>
  <si>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</si>
  <si>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</si>
  <si>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</si>
  <si>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</si>
  <si>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</si>
  <si>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</si>
  <si>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</si>
  <si>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</si>
  <si>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</si>
  <si>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</si>
  <si>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</si>
  <si>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</si>
  <si>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</si>
  <si>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</si>
  <si>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</si>
  <si>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</si>
  <si>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</si>
  <si>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</si>
  <si>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</si>
  <si>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</si>
  <si>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</si>
  <si>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</si>
  <si>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</si>
  <si>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</si>
  <si>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</si>
  <si>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</si>
  <si>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</si>
  <si>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</si>
  <si>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</si>
  <si>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</si>
  <si>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</si>
  <si>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</si>
  <si>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</si>
  <si>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</si>
  <si>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</si>
  <si>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</si>
  <si>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</si>
  <si>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</si>
  <si>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</si>
  <si>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</si>
  <si>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</si>
  <si>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</si>
  <si>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</si>
  <si>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</si>
  <si>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</si>
  <si>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</si>
  <si>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</si>
  <si>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</si>
  <si>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</si>
  <si>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</si>
  <si>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</si>
  <si>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</si>
  <si>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</si>
  <si>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</si>
  <si>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</si>
  <si>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</si>
  <si>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</si>
  <si>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</si>
  <si>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</si>
  <si>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</si>
  <si>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</si>
  <si>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</si>
  <si>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</si>
  <si>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</si>
  <si>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</si>
  <si>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</si>
  <si>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</si>
  <si>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</si>
  <si>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</si>
  <si>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</si>
  <si>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</si>
  <si>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</si>
  <si>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</si>
  <si>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</si>
  <si>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</si>
  <si>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</si>
  <si>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</si>
  <si>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</si>
  <si>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</si>
  <si>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</si>
  <si>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</si>
  <si>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</si>
  <si>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</si>
  <si>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</si>
  <si>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</si>
  <si>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</si>
  <si>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</si>
  <si>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</si>
  <si>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</si>
  <si>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</si>
  <si>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</si>
  <si>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</si>
  <si>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</si>
  <si>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</si>
  <si>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</si>
  <si>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</si>
  <si>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</si>
  <si>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</si>
  <si>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</si>
  <si>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</si>
  <si>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</si>
  <si>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</si>
  <si>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</si>
  <si>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</si>
  <si>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</si>
  <si>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</si>
  <si>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</si>
  <si>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</si>
  <si>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</si>
  <si>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</si>
  <si>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</si>
  <si>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</si>
  <si>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</si>
  <si>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</si>
  <si>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</si>
  <si>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</si>
  <si>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</si>
  <si>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</si>
  <si>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</si>
  <si>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</si>
  <si>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</si>
  <si>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</si>
  <si>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</si>
  <si>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</si>
  <si>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</si>
  <si>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</si>
  <si>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</si>
  <si>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</si>
  <si>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</si>
  <si>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</si>
  <si>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</si>
  <si>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</si>
  <si>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</si>
  <si>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</si>
  <si>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</si>
  <si>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</si>
  <si>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</si>
  <si>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</si>
  <si>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</si>
  <si>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</si>
  <si>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</si>
  <si>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</si>
  <si>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</si>
  <si>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</si>
  <si>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</si>
  <si>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</si>
  <si>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</si>
  <si>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</si>
  <si>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</si>
  <si>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</si>
  <si>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</si>
  <si>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</si>
  <si>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</si>
  <si>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</si>
  <si>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</si>
  <si>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</si>
  <si>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</si>
  <si>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</si>
  <si>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</si>
  <si>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</si>
  <si>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</si>
  <si>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</si>
  <si>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</si>
  <si>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</si>
  <si>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</si>
  <si>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</si>
  <si>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</si>
  <si>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</si>
  <si>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</si>
  <si>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</si>
  <si>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</si>
  <si>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</si>
  <si>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</si>
  <si>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</si>
  <si>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</si>
  <si>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</si>
  <si>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</si>
  <si>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</si>
  <si>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</si>
  <si>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</si>
  <si>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</si>
  <si>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</si>
  <si>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</si>
  <si>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</si>
  <si>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</si>
  <si>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</si>
  <si>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</si>
  <si>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</si>
  <si>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</si>
  <si>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</si>
  <si>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</si>
  <si>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</si>
  <si>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</si>
  <si>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</si>
  <si>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</si>
  <si>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</si>
  <si>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</si>
  <si>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</si>
  <si>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</si>
  <si>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</si>
  <si>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</si>
  <si>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</si>
  <si>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</si>
  <si>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</si>
  <si>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</si>
  <si>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</si>
  <si>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</si>
  <si>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</si>
  <si>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</si>
  <si>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</si>
  <si>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</si>
  <si>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</si>
  <si>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</si>
  <si>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</si>
  <si>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</si>
  <si>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</si>
  <si>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</si>
  <si>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</si>
  <si>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</si>
  <si>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</si>
  <si>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</si>
  <si>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</si>
  <si>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</si>
  <si>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</si>
  <si>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</si>
  <si>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</si>
  <si>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</si>
  <si>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</si>
  <si>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</si>
  <si>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</si>
  <si>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</si>
  <si>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</si>
  <si>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</si>
  <si>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</si>
  <si>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</si>
  <si>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</si>
  <si>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</si>
  <si>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</si>
  <si>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</si>
  <si>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</si>
  <si>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</si>
  <si>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</si>
  <si>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</si>
  <si>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</si>
  <si>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</si>
  <si>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</si>
  <si>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</si>
  <si>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</si>
  <si>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</si>
  <si>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</si>
  <si>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</si>
  <si>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</si>
  <si>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</si>
  <si>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</si>
  <si>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</si>
  <si>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</si>
  <si>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</si>
  <si>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</si>
  <si>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</si>
  <si>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</si>
  <si>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</si>
  <si>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</si>
  <si>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</si>
  <si>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</si>
  <si>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</si>
  <si>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</si>
  <si>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</si>
  <si>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</si>
  <si>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</si>
  <si>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</si>
  <si>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</si>
  <si>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</si>
  <si>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</si>
  <si>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</si>
  <si>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</si>
  <si>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</si>
  <si>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</si>
  <si>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</si>
  <si>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</si>
  <si>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</si>
  <si>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</si>
  <si>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</si>
  <si>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</si>
  <si>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</si>
  <si>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</si>
  <si>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</si>
  <si>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</si>
  <si>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</si>
  <si>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</si>
  <si>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</si>
  <si>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</si>
  <si>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</si>
  <si>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</si>
  <si>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</si>
  <si>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</si>
  <si>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</si>
  <si>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</si>
  <si>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</si>
  <si>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</si>
  <si>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</si>
  <si>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</si>
  <si>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</si>
  <si>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</si>
  <si>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</si>
  <si>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</si>
  <si>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</si>
  <si>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</si>
  <si>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</si>
  <si>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</si>
  <si>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</si>
  <si>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</si>
  <si>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</si>
  <si>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</si>
  <si>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</si>
  <si>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</si>
  <si>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</si>
  <si>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</si>
  <si>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</si>
  <si>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</si>
  <si>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</si>
  <si>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</si>
  <si>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</si>
  <si>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</si>
  <si>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</si>
  <si>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</si>
  <si>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</si>
  <si>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</si>
  <si>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</si>
  <si>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</si>
  <si>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</si>
  <si>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</si>
  <si>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</si>
  <si>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</si>
  <si>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</si>
  <si>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</si>
  <si>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</si>
  <si>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</si>
  <si>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</si>
  <si>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</si>
  <si>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</si>
  <si>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</si>
  <si>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</si>
  <si>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</si>
  <si>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</si>
  <si>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</si>
  <si>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</si>
  <si>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</si>
  <si>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</si>
  <si>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</si>
  <si>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</si>
  <si>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</si>
  <si>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</si>
  <si>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</si>
  <si>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</si>
  <si>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</si>
  <si>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</si>
  <si>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</si>
  <si>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</si>
  <si>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</si>
  <si>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</si>
  <si>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</si>
  <si>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</si>
  <si>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</si>
  <si>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</si>
  <si>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</si>
  <si>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</si>
  <si>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</si>
  <si>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</si>
  <si>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</si>
  <si>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</si>
  <si>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</si>
  <si>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</si>
  <si>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</si>
  <si>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</si>
  <si>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</si>
  <si>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</si>
  <si>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</si>
  <si>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</si>
  <si>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</si>
  <si>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</si>
  <si>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</si>
  <si>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</si>
  <si>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</si>
  <si>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</si>
  <si>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</si>
  <si>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</si>
  <si>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</si>
  <si>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</si>
  <si>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</si>
  <si>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</si>
  <si>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</si>
  <si>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</si>
  <si>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</si>
  <si>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</si>
  <si>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</si>
  <si>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</si>
  <si>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</si>
  <si>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</si>
  <si>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</si>
  <si>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</si>
  <si>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</si>
  <si>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</si>
  <si>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</si>
  <si>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</si>
  <si>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</si>
  <si>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</si>
  <si>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</si>
  <si>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</si>
  <si>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</si>
  <si>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</si>
  <si>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</si>
  <si>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</si>
  <si>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</si>
  <si>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</si>
  <si>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</si>
  <si>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</si>
  <si>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</si>
  <si>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</si>
  <si>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</si>
  <si>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</si>
  <si>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</si>
  <si>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</si>
  <si>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</si>
  <si>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</si>
  <si>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</si>
  <si>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</si>
  <si>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</si>
  <si>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</si>
  <si>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</si>
  <si>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</si>
  <si>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</si>
  <si>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</si>
  <si>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</si>
  <si>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</si>
  <si>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</si>
  <si>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</si>
  <si>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</si>
  <si>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</si>
  <si>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</si>
  <si>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</si>
  <si>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</si>
  <si>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</si>
  <si>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</si>
  <si>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</si>
  <si>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</si>
  <si>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</si>
  <si>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</si>
  <si>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</si>
  <si>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</si>
  <si>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</si>
  <si>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</si>
  <si>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</si>
  <si>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</si>
  <si>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</si>
  <si>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</si>
  <si>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</si>
  <si>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</si>
  <si>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</si>
  <si>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</si>
  <si>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</si>
  <si>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</si>
  <si>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</si>
  <si>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</si>
  <si>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</si>
  <si>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</si>
  <si>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</si>
  <si>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</si>
  <si>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</si>
  <si>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</si>
  <si>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</si>
  <si>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</si>
  <si>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</si>
  <si>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</si>
  <si>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</si>
  <si>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</si>
  <si>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</si>
  <si>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</si>
  <si>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</si>
  <si>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</si>
  <si>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</si>
  <si>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</si>
  <si>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</si>
  <si>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</si>
  <si>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</si>
  <si>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</si>
  <si>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</si>
  <si>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</si>
  <si>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</si>
  <si>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</si>
  <si>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</si>
  <si>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</si>
  <si>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</si>
  <si>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</si>
  <si>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</si>
  <si>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</si>
  <si>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</si>
  <si>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</si>
  <si>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</si>
  <si>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</si>
  <si>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</si>
  <si>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</si>
  <si>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</si>
  <si>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</si>
  <si>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</si>
  <si>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</si>
  <si>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</si>
  <si>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</si>
  <si>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</si>
  <si>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</si>
  <si>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</si>
  <si>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</si>
  <si>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</si>
  <si>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</si>
  <si>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</si>
  <si>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</si>
  <si>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</si>
  <si>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</si>
  <si>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</si>
  <si>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</si>
  <si>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</si>
  <si>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</si>
  <si>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</si>
  <si>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</si>
  <si>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</si>
  <si>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</si>
  <si>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</si>
  <si>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</si>
  <si>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</si>
  <si>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</si>
  <si>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</si>
  <si>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</si>
  <si>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</si>
  <si>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</si>
  <si>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</si>
  <si>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</si>
  <si>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</si>
  <si>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</si>
  <si>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</si>
  <si>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</si>
  <si>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</si>
  <si>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</si>
  <si>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</si>
  <si>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</si>
  <si>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</si>
  <si>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</si>
  <si>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</si>
  <si>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</si>
  <si>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</si>
  <si>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</si>
  <si>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</si>
  <si>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</si>
  <si>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</si>
  <si>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</si>
  <si>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</si>
  <si>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</si>
  <si>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</si>
  <si>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</si>
  <si>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</si>
  <si>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</si>
  <si>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</si>
  <si>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</si>
  <si>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</si>
  <si>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</si>
  <si>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</si>
  <si>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</si>
  <si>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</si>
  <si>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</si>
  <si>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</si>
  <si>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</si>
  <si>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</si>
  <si>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</si>
  <si>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</si>
  <si>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</si>
  <si>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</si>
  <si>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</si>
  <si>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</si>
  <si>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</si>
  <si>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</si>
  <si>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</si>
  <si>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</si>
  <si>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</si>
  <si>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</si>
  <si>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</si>
  <si>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</si>
  <si>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</si>
  <si>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</si>
  <si>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</si>
  <si>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</si>
  <si>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</si>
  <si>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</si>
  <si>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</si>
  <si>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</si>
  <si>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</si>
  <si>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</si>
  <si>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</si>
  <si>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</si>
  <si>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</si>
  <si>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</si>
  <si>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</si>
  <si>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</si>
  <si>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</si>
  <si>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</si>
  <si>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</si>
  <si>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</si>
  <si>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</si>
  <si>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</si>
  <si>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</si>
  <si>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</si>
  <si>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</si>
  <si>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</si>
  <si>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</si>
  <si>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</si>
  <si>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</si>
  <si>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</si>
  <si>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</si>
  <si>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</si>
  <si>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</si>
  <si>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</si>
  <si>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</si>
  <si>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</si>
  <si>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</si>
  <si>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</si>
  <si>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</si>
  <si>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</si>
  <si>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</si>
  <si>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</si>
  <si>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</si>
  <si>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</si>
  <si>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</si>
  <si>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</si>
  <si>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</si>
  <si>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</si>
  <si>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</si>
  <si>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</si>
  <si>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</si>
  <si>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</si>
  <si>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</si>
  <si>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</si>
  <si>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</si>
  <si>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</si>
  <si>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</si>
  <si>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</si>
  <si>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</si>
  <si>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</si>
  <si>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</si>
  <si>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</si>
  <si>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</si>
  <si>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</si>
  <si>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</si>
  <si>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</si>
  <si>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</si>
  <si>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</si>
  <si>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</si>
  <si>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</si>
  <si>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</si>
  <si>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</si>
  <si>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</si>
  <si>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</si>
  <si>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</si>
  <si>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</si>
  <si>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</si>
  <si>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</si>
  <si>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</si>
  <si>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</si>
  <si>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</si>
  <si>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</si>
  <si>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</si>
  <si>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</si>
  <si>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</si>
  <si>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</si>
  <si>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</si>
  <si>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</si>
  <si>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</si>
  <si>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</si>
  <si>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</si>
  <si>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</si>
  <si>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</si>
  <si>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</si>
  <si>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</si>
  <si>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</si>
  <si>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</si>
  <si>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</si>
  <si>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</si>
  <si>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</si>
  <si>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</si>
  <si>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</si>
  <si>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</si>
  <si>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</si>
  <si>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</si>
  <si>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</si>
  <si>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</si>
  <si>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</si>
  <si>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</si>
  <si>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</si>
  <si>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</si>
  <si>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</si>
  <si>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</si>
  <si>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</si>
  <si>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</si>
  <si>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</si>
  <si>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</si>
  <si>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</si>
  <si>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</si>
  <si>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</si>
  <si>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</si>
  <si>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</si>
  <si>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</si>
  <si>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</si>
  <si>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</si>
  <si>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</si>
  <si>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</si>
  <si>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</si>
  <si>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</si>
  <si>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</si>
  <si>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</si>
  <si>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</si>
  <si>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</si>
  <si>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</si>
  <si>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</si>
  <si>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</si>
  <si>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</si>
  <si>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</si>
  <si>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</si>
  <si>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</si>
  <si>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</si>
  <si>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</si>
  <si>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</si>
  <si>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</si>
  <si>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</si>
  <si>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</si>
  <si>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</si>
  <si>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</si>
  <si>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</si>
  <si>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</si>
  <si>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</si>
  <si>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</si>
  <si>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</si>
  <si>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</si>
  <si>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</si>
  <si>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</si>
  <si>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</si>
  <si>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</si>
  <si>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</si>
  <si>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</si>
  <si>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</si>
  <si>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</si>
  <si>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</si>
  <si>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</si>
  <si>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</si>
  <si>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</si>
  <si>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</si>
  <si>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</si>
  <si>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</si>
  <si>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</si>
  <si>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</si>
  <si>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</si>
  <si>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</si>
  <si>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</si>
  <si>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</si>
  <si>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</si>
  <si>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</si>
  <si>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</si>
  <si>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</si>
  <si>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</si>
  <si>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</si>
  <si>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</si>
  <si>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</si>
  <si>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</si>
  <si>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</si>
  <si>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</si>
  <si>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</si>
  <si>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</si>
  <si>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</si>
  <si>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</si>
  <si>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</si>
  <si>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</si>
  <si>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</si>
  <si>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</si>
  <si>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</si>
  <si>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</si>
  <si>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</si>
  <si>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</si>
  <si>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</si>
  <si>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</si>
  <si>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</si>
  <si>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</si>
  <si>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</si>
  <si>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</si>
  <si>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</si>
  <si>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</si>
  <si>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</si>
  <si>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</si>
  <si>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</si>
  <si>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</si>
  <si>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</si>
  <si>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</si>
  <si>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</si>
  <si>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</si>
  <si>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</si>
  <si>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</si>
  <si>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</si>
  <si>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</si>
  <si>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</si>
  <si>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</si>
  <si>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</si>
  <si>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</si>
  <si>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</si>
  <si>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</si>
  <si>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</si>
  <si>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</si>
  <si>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</si>
  <si>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</si>
  <si>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</si>
  <si>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</si>
  <si>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</si>
  <si>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</si>
  <si>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</si>
  <si>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</si>
  <si>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</si>
  <si>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</si>
  <si>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</si>
  <si>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</si>
  <si>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</si>
  <si>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</si>
  <si>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</si>
  <si>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</si>
  <si>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</si>
  <si>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</si>
  <si>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</si>
  <si>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</si>
  <si>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</si>
  <si>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</si>
  <si>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</si>
  <si>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</si>
  <si>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</si>
  <si>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</si>
  <si>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</si>
  <si>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</si>
  <si>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</si>
  <si>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</si>
  <si>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</si>
  <si>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</si>
  <si>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</si>
  <si>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</si>
  <si>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</si>
  <si>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</si>
  <si>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</si>
  <si>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</si>
  <si>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</si>
  <si>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</si>
  <si>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</si>
  <si>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</si>
  <si>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</si>
  <si>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</si>
  <si>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</si>
  <si>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</si>
  <si>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</si>
  <si>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</si>
  <si>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</si>
  <si>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</si>
  <si>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</si>
  <si>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</si>
  <si>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</si>
  <si>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</si>
  <si>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</si>
  <si>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</si>
  <si>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</si>
  <si>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</si>
  <si>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</si>
  <si>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</si>
  <si>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</si>
  <si>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</si>
  <si>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</si>
  <si>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</si>
  <si>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</si>
  <si>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</si>
  <si>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</si>
  <si>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</si>
  <si>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</si>
  <si>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</si>
  <si>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</si>
  <si>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</si>
  <si>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</si>
  <si>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</si>
  <si>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</si>
  <si>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</si>
  <si>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</si>
  <si>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</si>
  <si>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</si>
  <si>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</si>
  <si>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</si>
  <si>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</si>
  <si>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</si>
  <si>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</si>
  <si>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</si>
  <si>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</si>
  <si>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</si>
  <si>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</si>
  <si>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</si>
  <si>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</si>
  <si>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</si>
  <si>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</si>
  <si>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</si>
  <si>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</si>
  <si>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</si>
  <si>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</si>
  <si>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</si>
  <si>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</si>
  <si>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</si>
  <si>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</si>
  <si>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</si>
  <si>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</si>
  <si>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</si>
  <si>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</si>
  <si>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</si>
  <si>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</si>
  <si>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</si>
  <si>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</si>
  <si>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</si>
  <si>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</si>
  <si>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</si>
  <si>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</si>
  <si>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</si>
  <si>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</si>
  <si>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</si>
  <si>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</si>
  <si>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</si>
  <si>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</si>
  <si>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</si>
  <si>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</si>
  <si>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</si>
  <si>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</si>
  <si>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</si>
  <si>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</si>
  <si>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</si>
  <si>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</si>
  <si>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</si>
  <si>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</si>
  <si>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</si>
  <si>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</si>
  <si>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</si>
  <si>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</si>
  <si>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</si>
  <si>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</si>
  <si>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</si>
  <si>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</si>
  <si>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</si>
  <si>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</si>
  <si>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</si>
  <si>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</si>
  <si>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</si>
  <si>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</si>
  <si>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</si>
  <si>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</si>
  <si>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</si>
  <si>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</si>
  <si>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</si>
  <si>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</si>
  <si>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</si>
  <si>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</si>
  <si>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</si>
  <si>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</si>
  <si>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</si>
  <si>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</si>
  <si>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</si>
  <si>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</si>
  <si>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</si>
  <si>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</si>
  <si>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</si>
  <si>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</si>
  <si>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</si>
  <si>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</si>
  <si>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</si>
  <si>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</si>
  <si>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</si>
  <si>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</si>
  <si>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</si>
  <si>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</si>
  <si>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</si>
  <si>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</si>
  <si>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</si>
  <si>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</si>
  <si>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</si>
  <si>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</si>
  <si>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</si>
  <si>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</si>
  <si>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</si>
  <si>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</si>
  <si>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</si>
  <si>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</si>
  <si>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</si>
  <si>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</si>
  <si>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</si>
  <si>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</si>
  <si>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</si>
  <si>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</si>
  <si>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</si>
  <si>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</si>
  <si>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</si>
  <si>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</si>
  <si>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</si>
  <si>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</si>
  <si>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</si>
  <si>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</si>
  <si>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</si>
  <si>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</si>
  <si>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</si>
  <si>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</si>
  <si>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</si>
  <si>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</si>
  <si>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</si>
  <si>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</si>
  <si>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</si>
  <si>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</si>
  <si>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</si>
  <si>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</si>
  <si>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</si>
  <si>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</si>
  <si>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</si>
  <si>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</si>
  <si>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</si>
  <si>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</si>
  <si>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</si>
  <si>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</si>
  <si>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</si>
  <si>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</si>
  <si>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</si>
  <si>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</si>
  <si>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</si>
  <si>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</si>
  <si>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</si>
  <si>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</si>
  <si>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</si>
  <si>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</si>
  <si>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</si>
  <si>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</si>
  <si>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</si>
  <si>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</si>
  <si>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</si>
  <si>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</si>
  <si>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</si>
  <si>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</si>
  <si>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</si>
  <si>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</si>
  <si>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</si>
  <si>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</si>
  <si>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</si>
  <si>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</si>
  <si>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</si>
  <si>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</si>
  <si>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</si>
  <si>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</si>
  <si>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</si>
  <si>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</si>
  <si>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</si>
  <si>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</si>
  <si>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</si>
  <si>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</si>
  <si>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</si>
  <si>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</si>
  <si>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</si>
  <si>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</si>
  <si>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</si>
  <si>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</si>
  <si>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</si>
  <si>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</si>
  <si>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</si>
  <si>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</si>
  <si>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</si>
  <si>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</si>
  <si>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</si>
  <si>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</si>
  <si>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</si>
  <si>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</si>
  <si>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</si>
  <si>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</si>
  <si>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</si>
  <si>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</si>
  <si>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</si>
  <si>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</si>
  <si>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</si>
  <si>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</si>
  <si>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</si>
  <si>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</si>
  <si>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</si>
  <si>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</si>
  <si>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</si>
  <si>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</si>
  <si>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</si>
  <si>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</si>
  <si>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</si>
  <si>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</si>
  <si>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</si>
  <si>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</si>
  <si>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</si>
  <si>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</si>
  <si>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</si>
  <si>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</si>
  <si>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</si>
  <si>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</si>
  <si>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</si>
  <si>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</si>
  <si>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</si>
  <si>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</si>
  <si>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</si>
  <si>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</si>
  <si>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</si>
  <si>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</si>
  <si>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</si>
  <si>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</si>
  <si>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</si>
  <si>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</si>
  <si>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</si>
  <si>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</si>
  <si>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</si>
  <si>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</si>
  <si>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</si>
  <si>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</si>
  <si>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</si>
  <si>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</si>
  <si>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</si>
  <si>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</si>
  <si>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</si>
  <si>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</si>
  <si>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</si>
  <si>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</si>
  <si>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</si>
  <si>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</si>
  <si>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</si>
  <si>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</si>
  <si>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</si>
  <si>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</si>
  <si>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</si>
  <si>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</si>
  <si>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</si>
  <si>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</si>
  <si>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</si>
  <si>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</si>
  <si>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</si>
  <si>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</si>
  <si>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</si>
  <si>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</si>
  <si>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</si>
  <si>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</si>
  <si>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</si>
  <si>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</si>
  <si>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</si>
  <si>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</si>
  <si>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</si>
  <si>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</si>
  <si>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</si>
  <si>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</si>
  <si>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</si>
  <si>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</si>
  <si>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</si>
  <si>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</si>
  <si>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</si>
  <si>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</si>
  <si>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</si>
  <si>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</si>
  <si>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</si>
  <si>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</si>
  <si>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</si>
  <si>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</si>
  <si>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</si>
  <si>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</si>
  <si>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</si>
  <si>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</si>
  <si>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</si>
  <si>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</si>
  <si>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</si>
  <si>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</si>
  <si>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</si>
  <si>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</si>
  <si>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</si>
  <si>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</si>
  <si>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</si>
  <si>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</si>
  <si>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</si>
  <si>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</si>
  <si>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</si>
  <si>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</si>
  <si>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</si>
  <si>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</si>
  <si>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</si>
  <si>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</si>
  <si>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</si>
  <si>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</si>
  <si>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</si>
  <si>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</si>
  <si>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</si>
  <si>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</si>
  <si>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</si>
  <si>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</si>
  <si>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</si>
  <si>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</si>
  <si>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</si>
  <si>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</si>
  <si>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</si>
  <si>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</si>
  <si>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</si>
  <si>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</si>
  <si>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</si>
  <si>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</si>
  <si>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</si>
  <si>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</si>
  <si>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</si>
  <si>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</si>
  <si>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</si>
  <si>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</si>
  <si>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</si>
  <si>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</si>
  <si>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</si>
  <si>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</si>
  <si>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</si>
  <si>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</si>
  <si>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</si>
  <si>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</si>
  <si>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</si>
  <si>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</si>
  <si>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</si>
  <si>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</si>
  <si>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</si>
  <si>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</si>
  <si>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</si>
  <si>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</si>
  <si>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</si>
  <si>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</si>
  <si>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</si>
  <si>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</si>
  <si>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</si>
  <si>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</si>
  <si>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</si>
  <si>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</si>
  <si>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</si>
  <si>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</si>
  <si>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</si>
  <si>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</si>
  <si>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</si>
  <si>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</si>
  <si>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</si>
  <si>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</si>
  <si>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</si>
  <si>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</si>
  <si>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</si>
  <si>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</si>
  <si>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</si>
  <si>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</si>
  <si>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</si>
  <si>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</si>
  <si>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</si>
  <si>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</si>
  <si>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</si>
  <si>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</si>
  <si>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</si>
  <si>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</si>
  <si>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</si>
  <si>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</si>
  <si>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</si>
  <si>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</si>
  <si>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</si>
  <si>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</si>
  <si>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</si>
  <si>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</si>
  <si>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</si>
  <si>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</si>
  <si>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</si>
  <si>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</si>
  <si>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</si>
  <si>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</si>
  <si>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</si>
  <si>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</si>
  <si>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</si>
  <si>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</si>
  <si>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</si>
  <si>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</si>
  <si>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</si>
  <si>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</si>
  <si>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</si>
  <si>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</si>
  <si>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</si>
  <si>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</si>
  <si>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</si>
  <si>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</si>
  <si>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</si>
  <si>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</si>
  <si>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</si>
  <si>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</si>
  <si>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</si>
  <si>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</si>
  <si>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</si>
  <si>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</si>
  <si>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</si>
  <si>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</si>
  <si>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</si>
  <si>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</si>
  <si>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</si>
  <si>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</si>
  <si>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</si>
  <si>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</si>
  <si>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</si>
  <si>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</si>
  <si>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</si>
  <si>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</si>
  <si>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</si>
  <si>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</si>
  <si>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</si>
  <si>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</si>
  <si>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</si>
  <si>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</si>
  <si>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</si>
  <si>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</si>
  <si>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</si>
  <si>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</si>
  <si>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</si>
  <si>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</si>
  <si>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</si>
  <si>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</si>
  <si>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</si>
  <si>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</si>
  <si>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</si>
  <si>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</si>
  <si>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</si>
  <si>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</si>
  <si>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</si>
  <si>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</si>
  <si>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</si>
  <si>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</si>
  <si>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</si>
  <si>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</si>
  <si>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</si>
  <si>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</si>
  <si>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</si>
  <si>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</si>
  <si>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</si>
  <si>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</si>
  <si>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</si>
  <si>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</si>
  <si>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</si>
  <si>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</si>
  <si>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</si>
  <si>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</si>
  <si>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</si>
  <si>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</si>
  <si>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</si>
  <si>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</si>
  <si>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</si>
  <si>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</si>
  <si>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</si>
  <si>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</si>
  <si>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</si>
  <si>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</si>
  <si>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</si>
  <si>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</si>
  <si>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</si>
  <si>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</si>
  <si>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</si>
  <si>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</si>
  <si>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</si>
  <si>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</si>
  <si>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</si>
  <si>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</si>
  <si>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</si>
  <si>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</si>
  <si>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</si>
  <si>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</si>
  <si>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</si>
  <si>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</si>
  <si>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</si>
  <si>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</si>
  <si>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</si>
  <si>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</si>
  <si>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</si>
  <si>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</si>
  <si>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</si>
  <si>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</si>
  <si>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</si>
  <si>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</si>
  <si>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</si>
  <si>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</si>
  <si>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</si>
  <si>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</si>
  <si>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</si>
  <si>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</si>
  <si>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</si>
  <si>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</si>
  <si>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</si>
  <si>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</si>
  <si>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</si>
  <si>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</si>
  <si>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</si>
  <si>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</si>
  <si>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</si>
  <si>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</si>
  <si>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</si>
  <si>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</si>
  <si>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</si>
  <si>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</si>
  <si>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</si>
  <si>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</si>
  <si>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</si>
  <si>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</si>
  <si>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</si>
  <si>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</si>
  <si>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</si>
  <si>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</si>
  <si>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</si>
  <si>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</si>
  <si>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</si>
  <si>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</si>
  <si>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</si>
  <si>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</si>
  <si>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</si>
  <si>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</si>
  <si>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</si>
  <si>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</si>
  <si>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</si>
  <si>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</si>
  <si>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</si>
  <si>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</si>
  <si>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</si>
  <si>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</si>
  <si>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</si>
  <si>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</si>
  <si>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</si>
  <si>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</si>
  <si>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</si>
  <si>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</si>
  <si>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</si>
  <si>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</si>
  <si>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</si>
  <si>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</si>
  <si>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</si>
  <si>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</si>
  <si>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</si>
  <si>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</si>
  <si>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</si>
  <si>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</si>
  <si>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</si>
  <si>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</si>
  <si>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</si>
  <si>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</si>
  <si>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</si>
  <si>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</si>
  <si>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</si>
  <si>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</si>
  <si>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</si>
  <si>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</si>
  <si>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</si>
  <si>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</si>
  <si>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</si>
  <si>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</si>
  <si>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</si>
  <si>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</si>
  <si>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</si>
  <si>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</si>
  <si>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</si>
  <si>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</si>
  <si>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</si>
  <si>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</si>
  <si>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</si>
  <si>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</si>
  <si>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</si>
  <si>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</si>
  <si>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</si>
  <si>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</si>
  <si>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</si>
  <si>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</si>
  <si>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</si>
  <si>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</si>
  <si>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</si>
  <si>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</si>
  <si>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</si>
  <si>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</si>
  <si>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</si>
  <si>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</si>
  <si>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</si>
  <si>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</si>
  <si>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</si>
  <si>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</si>
  <si>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</si>
  <si>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</si>
  <si>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</si>
  <si>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</si>
  <si>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</si>
  <si>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</si>
  <si>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</si>
  <si>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</si>
  <si>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</si>
  <si>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</si>
  <si>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</si>
  <si>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</si>
  <si>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</si>
  <si>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</si>
  <si>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</si>
  <si>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</si>
  <si>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</si>
  <si>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</si>
  <si>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</si>
  <si>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</si>
  <si>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</si>
  <si>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</si>
  <si>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</si>
  <si>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</si>
  <si>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</si>
  <si>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</si>
  <si>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</si>
  <si>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</si>
  <si>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</si>
  <si>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</si>
  <si>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</si>
  <si>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</si>
  <si>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</si>
  <si>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</si>
  <si>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</si>
  <si>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</si>
  <si>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</si>
  <si>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</si>
  <si>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</si>
  <si>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</si>
  <si>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</si>
  <si>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</si>
  <si>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</si>
  <si>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</si>
  <si>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</si>
  <si>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</si>
  <si>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</si>
  <si>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</si>
  <si>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</si>
  <si>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</si>
  <si>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</si>
  <si>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</si>
  <si>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</si>
  <si>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</si>
  <si>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</si>
  <si>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</si>
  <si>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</si>
  <si>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</si>
  <si>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</si>
  <si>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</si>
  <si>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</si>
  <si>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</si>
  <si>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</si>
  <si>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</si>
  <si>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</si>
  <si>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</si>
  <si>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</si>
  <si>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</si>
  <si>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</si>
  <si>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</si>
  <si>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</si>
  <si>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</si>
  <si>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</si>
  <si>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</si>
  <si>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</si>
  <si>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</si>
  <si>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</si>
  <si>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</si>
  <si>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</si>
  <si>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</si>
  <si>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</si>
  <si>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</si>
  <si>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</si>
  <si>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</si>
  <si>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</si>
  <si>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</si>
  <si>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</si>
  <si>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</si>
  <si>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</si>
  <si>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</si>
  <si>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</si>
  <si>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</si>
  <si>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</si>
  <si>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</si>
  <si>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</si>
  <si>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</si>
  <si>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</si>
  <si>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</si>
  <si>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</si>
  <si>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</si>
  <si>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</si>
  <si>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</si>
  <si>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</si>
  <si>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</si>
  <si>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</si>
  <si>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</si>
  <si>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</si>
  <si>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</si>
  <si>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</si>
  <si>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</si>
  <si>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</si>
  <si>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</si>
  <si>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</si>
  <si>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</si>
  <si>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</si>
  <si>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</si>
  <si>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</si>
  <si>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</si>
  <si>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</si>
  <si>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</si>
  <si>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</si>
  <si>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</si>
  <si>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</si>
  <si>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</si>
  <si>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</si>
  <si>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</si>
  <si>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</si>
  <si>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</si>
  <si>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</si>
  <si>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</si>
  <si>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</si>
  <si>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</si>
  <si>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</si>
  <si>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</si>
  <si>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</si>
  <si>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</si>
  <si>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</si>
  <si>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</si>
  <si>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</si>
  <si>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</si>
  <si>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</si>
  <si>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</si>
  <si>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</si>
  <si>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</si>
  <si>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</si>
  <si>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</si>
  <si>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</si>
  <si>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</si>
  <si>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</si>
  <si>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</si>
  <si>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</si>
  <si>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</si>
  <si>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</si>
  <si>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</si>
  <si>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</si>
  <si>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</si>
  <si>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</si>
  <si>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</si>
  <si>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</si>
  <si>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</si>
  <si>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</si>
  <si>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</si>
  <si>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</si>
  <si>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</si>
  <si>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</si>
  <si>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</si>
  <si>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</si>
  <si>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</si>
  <si>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</si>
  <si>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</si>
  <si>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</si>
  <si>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</si>
  <si>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</si>
  <si>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</si>
  <si>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</si>
  <si>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</si>
  <si>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</si>
  <si>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</si>
  <si>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</si>
  <si>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</si>
  <si>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</si>
  <si>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</si>
  <si>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</si>
  <si>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</si>
  <si>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</si>
  <si>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</si>
  <si>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</si>
  <si>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</si>
  <si>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</si>
  <si>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</si>
  <si>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</si>
  <si>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</si>
  <si>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</si>
  <si>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</si>
  <si>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</si>
  <si>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</si>
  <si>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</si>
  <si>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</si>
  <si>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</si>
  <si>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</si>
  <si>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</si>
  <si>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</si>
  <si>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</si>
  <si>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</si>
  <si>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</si>
  <si>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</si>
  <si>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</si>
  <si>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</si>
  <si>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</si>
  <si>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</si>
  <si>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</si>
  <si>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</si>
  <si>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</si>
  <si>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</si>
  <si>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</si>
  <si>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</si>
  <si>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</si>
  <si>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</si>
  <si>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</si>
  <si>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</si>
  <si>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</si>
  <si>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</si>
  <si>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</si>
  <si>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</si>
  <si>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</si>
  <si>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</si>
  <si>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</si>
  <si>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</si>
  <si>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</si>
  <si>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</si>
  <si>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</si>
  <si>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</si>
  <si>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</si>
  <si>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</si>
  <si>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</si>
  <si>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</si>
  <si>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</si>
  <si>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</si>
  <si>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</si>
  <si>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</si>
  <si>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</si>
  <si>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</si>
  <si>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</si>
  <si>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</si>
  <si>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</si>
  <si>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</si>
  <si>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</si>
  <si>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</si>
  <si>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</si>
  <si>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</si>
  <si>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</si>
  <si>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</si>
  <si>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</si>
  <si>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</si>
  <si>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</si>
  <si>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</si>
  <si>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</si>
  <si>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</si>
  <si>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</si>
  <si>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</si>
  <si>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</si>
  <si>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</si>
  <si>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</si>
  <si>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</si>
  <si>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</si>
  <si>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</si>
  <si>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</si>
  <si>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</si>
  <si>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</si>
  <si>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</si>
  <si>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</si>
  <si>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</si>
  <si>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</si>
  <si>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</si>
  <si>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</si>
  <si>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</si>
  <si>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</si>
  <si>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</si>
  <si>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</si>
  <si>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</si>
  <si>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</si>
  <si>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</si>
  <si>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</si>
  <si>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</si>
  <si>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</si>
  <si>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</si>
  <si>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</si>
  <si>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</si>
  <si>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</si>
  <si>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</si>
  <si>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</si>
  <si>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</si>
  <si>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</si>
  <si>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</si>
  <si>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</si>
  <si>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</si>
  <si>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</si>
  <si>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</si>
  <si>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</si>
  <si>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</si>
  <si>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</si>
  <si>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</si>
  <si>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</si>
  <si>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</si>
  <si>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</si>
  <si>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</si>
  <si>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</si>
  <si>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</si>
  <si>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</si>
  <si>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</si>
  <si>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</si>
  <si>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</si>
  <si>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</si>
  <si>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</si>
  <si>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</si>
  <si>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</si>
  <si>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</si>
  <si>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</si>
  <si>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</si>
  <si>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</si>
  <si>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</si>
  <si>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</si>
  <si>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</si>
  <si>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</si>
  <si>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</si>
  <si>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</si>
  <si>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</si>
  <si>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</si>
  <si>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</si>
  <si>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</si>
  <si>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</si>
  <si>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</si>
  <si>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</si>
  <si>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</si>
  <si>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</si>
  <si>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</si>
  <si>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</si>
  <si>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</si>
  <si>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</si>
  <si>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</si>
  <si>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</si>
  <si>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</si>
  <si>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</si>
  <si>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</si>
  <si>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</si>
  <si>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</si>
  <si>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</si>
  <si>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</si>
  <si>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</si>
  <si>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</si>
  <si>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</si>
  <si>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</si>
  <si>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</si>
  <si>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</si>
  <si>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</si>
  <si>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</si>
  <si>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</si>
  <si>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</si>
  <si>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</si>
  <si>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</si>
  <si>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</si>
  <si>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</si>
  <si>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</si>
  <si>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</si>
  <si>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</si>
  <si>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</si>
  <si>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</si>
  <si>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</si>
  <si>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</si>
  <si>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</si>
  <si>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</si>
  <si>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</si>
  <si>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</si>
  <si>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</si>
  <si>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</si>
  <si>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</si>
  <si>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</si>
  <si>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</si>
  <si>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</si>
  <si>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</si>
  <si>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</si>
  <si>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</si>
  <si>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</si>
  <si>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</si>
  <si>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</si>
  <si>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</si>
  <si>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</si>
  <si>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</si>
  <si>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</si>
  <si>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</si>
  <si>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</si>
  <si>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</si>
  <si>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</si>
  <si>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</si>
  <si>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</si>
  <si>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</si>
  <si>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</si>
  <si>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</si>
  <si>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</si>
  <si>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</si>
  <si>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</si>
  <si>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</si>
  <si>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</si>
  <si>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</si>
  <si>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</si>
  <si>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</si>
  <si>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</si>
  <si>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</si>
  <si>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</si>
  <si>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</si>
  <si>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</si>
  <si>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</si>
  <si>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</si>
  <si>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</si>
  <si>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</si>
  <si>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</si>
  <si>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</si>
  <si>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</si>
  <si>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</si>
  <si>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</si>
  <si>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</si>
  <si>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</si>
  <si>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</si>
  <si>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</si>
  <si>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</si>
  <si>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</si>
  <si>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</si>
  <si>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</si>
  <si>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</si>
  <si>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</si>
  <si>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</si>
  <si>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</si>
  <si>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</si>
  <si>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</si>
  <si>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</si>
  <si>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</si>
  <si>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</si>
  <si>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</si>
  <si>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</si>
  <si>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</si>
  <si>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</si>
  <si>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</si>
  <si>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</si>
  <si>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</si>
  <si>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</si>
  <si>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</si>
  <si>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</si>
  <si>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</si>
  <si>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</si>
  <si>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</si>
  <si>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</si>
  <si>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</si>
  <si>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</si>
  <si>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</si>
  <si>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</si>
  <si>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</si>
  <si>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</si>
  <si>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</si>
  <si>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</si>
  <si>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</si>
  <si>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</si>
  <si>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</si>
  <si>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</si>
  <si>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</si>
  <si>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</si>
  <si>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</si>
  <si>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</si>
  <si>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</si>
  <si>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</si>
  <si>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</si>
  <si>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</si>
  <si>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</si>
  <si>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</si>
  <si>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</si>
  <si>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</si>
  <si>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</si>
  <si>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</si>
  <si>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</si>
  <si>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</si>
  <si>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</si>
  <si>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</si>
  <si>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</si>
  <si>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</si>
  <si>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</si>
  <si>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</si>
  <si>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</si>
  <si>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</si>
  <si>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</si>
  <si>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</si>
  <si>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</si>
  <si>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</si>
  <si>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</si>
  <si>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</si>
  <si>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</si>
  <si>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</si>
  <si>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</si>
  <si>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</si>
  <si>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</si>
  <si>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</si>
  <si>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</si>
  <si>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</si>
  <si>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</si>
  <si>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</si>
  <si>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</si>
  <si>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</si>
  <si>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</si>
  <si>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</si>
  <si>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</si>
  <si>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</si>
  <si>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</si>
  <si>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</si>
  <si>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</si>
  <si>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</si>
  <si>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</si>
  <si>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</si>
  <si>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</si>
  <si>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</si>
  <si>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</si>
  <si>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</si>
  <si>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</si>
  <si>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</si>
  <si>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</si>
  <si>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</si>
  <si>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</si>
  <si>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</si>
  <si>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</si>
  <si>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</si>
  <si>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</si>
  <si>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</si>
  <si>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</si>
  <si>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</si>
  <si>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</si>
  <si>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</si>
  <si>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</si>
  <si>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</si>
  <si>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</si>
  <si>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</si>
  <si>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</si>
  <si>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</si>
  <si>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</si>
  <si>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</si>
  <si>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</si>
  <si>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</si>
  <si>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</si>
  <si>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</si>
  <si>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</si>
  <si>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</si>
  <si>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</si>
  <si>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</si>
  <si>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</si>
  <si>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</si>
  <si>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</si>
  <si>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</si>
  <si>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</si>
  <si>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</si>
  <si>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</si>
  <si>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</si>
  <si>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</si>
  <si>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</si>
  <si>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</si>
  <si>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</si>
  <si>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</si>
  <si>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</si>
  <si>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</si>
  <si>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</si>
  <si>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</si>
  <si>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</si>
  <si>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</si>
  <si>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</si>
  <si>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</si>
  <si>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</si>
  <si>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</si>
  <si>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</si>
  <si>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</si>
  <si>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</si>
  <si>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</si>
  <si>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</si>
  <si>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</si>
  <si>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</si>
  <si>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</si>
  <si>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</si>
  <si>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</si>
  <si>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</si>
  <si>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</si>
  <si>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</si>
  <si>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</si>
  <si>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</si>
  <si>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</si>
  <si>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</si>
  <si>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</si>
  <si>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</si>
  <si>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</si>
  <si>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</si>
  <si>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</si>
  <si>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</si>
  <si>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</si>
  <si>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</si>
  <si>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</si>
  <si>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</si>
  <si>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</si>
  <si>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</si>
  <si>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</si>
  <si>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</si>
  <si>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</si>
  <si>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</si>
  <si>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</si>
  <si>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</si>
  <si>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</si>
  <si>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</si>
  <si>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</si>
  <si>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</si>
  <si>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</si>
  <si>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</si>
  <si>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</si>
  <si>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</si>
  <si>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</si>
  <si>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</si>
  <si>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</si>
  <si>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</si>
  <si>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</si>
  <si>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</si>
  <si>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</si>
  <si>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</si>
  <si>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</si>
  <si>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</si>
  <si>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</si>
  <si>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</si>
  <si>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</si>
  <si>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</si>
  <si>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</si>
  <si>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</si>
  <si>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</si>
  <si>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</si>
  <si>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</si>
  <si>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</si>
  <si>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</si>
  <si>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</si>
  <si>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</si>
  <si>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</si>
  <si>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</si>
  <si>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</si>
  <si>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</si>
  <si>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</si>
  <si>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</si>
  <si>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</si>
  <si>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</si>
  <si>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</si>
  <si>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</si>
  <si>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</si>
  <si>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</si>
  <si>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</si>
  <si>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</si>
  <si>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</si>
  <si>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</si>
  <si>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</si>
  <si>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</si>
  <si>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</si>
  <si>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</si>
  <si>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</si>
  <si>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</si>
  <si>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</si>
  <si>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</si>
  <si>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</si>
  <si>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</si>
  <si>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</si>
  <si>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</si>
  <si>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</si>
  <si>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</si>
  <si>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</si>
  <si>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</si>
  <si>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</si>
  <si>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</si>
  <si>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</si>
  <si>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</si>
  <si>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</si>
  <si>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</si>
  <si>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</si>
  <si>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</si>
  <si>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</si>
  <si>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</si>
  <si>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</si>
  <si>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</si>
  <si>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</si>
  <si>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</si>
  <si>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</si>
  <si>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</si>
  <si>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</si>
  <si>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</si>
  <si>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</si>
  <si>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</si>
  <si>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</si>
  <si>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</si>
  <si>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</si>
  <si>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</si>
  <si>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</si>
  <si>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</si>
  <si>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</si>
  <si>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</si>
  <si>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</si>
  <si>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</si>
  <si>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</si>
  <si>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</si>
  <si>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</si>
  <si>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</si>
  <si>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</si>
  <si>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</si>
  <si>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</si>
  <si>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</si>
  <si>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</si>
  <si>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</si>
  <si>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</si>
  <si>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</si>
  <si>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</si>
  <si>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</si>
  <si>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</si>
  <si>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</si>
  <si>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</si>
  <si>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</si>
  <si>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</si>
  <si>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</si>
  <si>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</si>
  <si>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</si>
  <si>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</si>
  <si>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</si>
  <si>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</si>
  <si>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</si>
  <si>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</si>
  <si>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</si>
  <si>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</si>
  <si>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</si>
  <si>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</si>
  <si>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</si>
  <si>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</si>
  <si>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</si>
  <si>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</si>
  <si>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</si>
  <si>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</si>
  <si>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</si>
  <si>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</si>
  <si>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</si>
  <si>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</si>
  <si>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</si>
  <si>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</si>
  <si>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</si>
  <si>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</si>
  <si>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</si>
  <si>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</si>
  <si>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</si>
  <si>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</si>
  <si>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</si>
  <si>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</si>
  <si>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</si>
  <si>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</si>
  <si>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</si>
  <si>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</si>
  <si>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</si>
  <si>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</si>
  <si>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</si>
  <si>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</si>
  <si>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</si>
  <si>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</si>
  <si>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</si>
  <si>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</si>
  <si>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</si>
  <si>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</si>
  <si>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</si>
  <si>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</si>
  <si>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</si>
  <si>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</si>
  <si>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</si>
  <si>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</si>
  <si>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</si>
  <si>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</si>
  <si>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</si>
  <si>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</si>
  <si>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</si>
  <si>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</si>
  <si>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</si>
  <si>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</si>
  <si>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</si>
  <si>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</si>
  <si>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</si>
  <si>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</si>
  <si>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</si>
  <si>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</si>
  <si>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</si>
  <si>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</si>
  <si>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</si>
  <si>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</si>
  <si>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</si>
  <si>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</si>
  <si>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</si>
  <si>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</si>
  <si>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</si>
  <si>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</si>
  <si>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</si>
  <si>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</si>
  <si>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</si>
  <si>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</si>
  <si>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</si>
  <si>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</si>
  <si>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</si>
  <si>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</si>
  <si>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</si>
  <si>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</si>
  <si>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</si>
  <si>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</si>
  <si>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</si>
  <si>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</si>
  <si>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</si>
  <si>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</si>
  <si>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</si>
  <si>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</si>
  <si>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</si>
  <si>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</si>
  <si>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</si>
  <si>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</si>
  <si>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</si>
  <si>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</si>
  <si>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</si>
  <si>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</si>
  <si>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</si>
  <si>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</si>
  <si>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</si>
  <si>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</si>
  <si>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</si>
  <si>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</si>
  <si>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</si>
  <si>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</si>
  <si>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</si>
  <si>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</si>
  <si>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</si>
  <si>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</si>
  <si>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</si>
  <si>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</si>
  <si>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</si>
  <si>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</si>
  <si>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</si>
  <si>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</si>
  <si>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</si>
  <si>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</si>
  <si>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</si>
  <si>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</si>
  <si>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</si>
  <si>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</si>
  <si>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</si>
  <si>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</si>
  <si>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</si>
  <si>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</si>
  <si>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</si>
  <si>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</si>
  <si>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</si>
  <si>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</si>
  <si>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</si>
  <si>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</si>
  <si>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</si>
  <si>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</si>
  <si>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</si>
  <si>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</si>
  <si>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</si>
  <si>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</si>
  <si>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</si>
  <si>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</si>
  <si>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</si>
  <si>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</si>
  <si>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</si>
  <si>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</si>
  <si>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</si>
  <si>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</si>
  <si>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</si>
  <si>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</si>
  <si>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</si>
  <si>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</si>
  <si>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</si>
  <si>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</si>
  <si>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</si>
  <si>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</si>
  <si>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</si>
  <si>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</si>
  <si>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</si>
  <si>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</si>
  <si>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</si>
  <si>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</si>
  <si>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</si>
  <si>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</si>
  <si>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</si>
  <si>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</si>
  <si>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</si>
  <si>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</si>
  <si>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</si>
  <si>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</si>
  <si>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</si>
  <si>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</si>
  <si>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</si>
  <si>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</si>
  <si>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</si>
  <si>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</si>
  <si>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</si>
  <si>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</si>
  <si>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</si>
  <si>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</si>
  <si>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</si>
  <si>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</si>
  <si>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</si>
  <si>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</si>
  <si>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</si>
  <si>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</si>
  <si>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</si>
  <si>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</si>
  <si>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</si>
  <si>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</si>
  <si>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</si>
  <si>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</si>
  <si>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</si>
  <si>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</si>
  <si>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</si>
  <si>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</si>
  <si>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</si>
  <si>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</si>
  <si>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</si>
  <si>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</si>
  <si>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</si>
  <si>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</si>
  <si>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</si>
  <si>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</si>
  <si>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</si>
  <si>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</si>
  <si>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</si>
  <si>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</si>
  <si>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</si>
  <si>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</si>
  <si>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</si>
  <si>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</si>
  <si>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</si>
  <si>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</si>
  <si>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</si>
  <si>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</si>
  <si>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</si>
  <si>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</si>
  <si>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</si>
  <si>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</si>
  <si>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</si>
  <si>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</si>
  <si>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</si>
  <si>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</si>
  <si>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</si>
  <si>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</si>
  <si>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</si>
  <si>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</si>
  <si>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</si>
  <si>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</si>
  <si>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</si>
  <si>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</si>
  <si>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</si>
  <si>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</si>
  <si>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</si>
  <si>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</si>
  <si>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</si>
  <si>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</si>
  <si>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</si>
  <si>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</si>
  <si>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</si>
  <si>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</si>
  <si>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</si>
  <si>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</si>
  <si>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</si>
  <si>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</si>
  <si>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</si>
  <si>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</si>
  <si>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</si>
  <si>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</si>
  <si>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</si>
  <si>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</si>
  <si>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</si>
  <si>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</si>
  <si>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</si>
  <si>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</si>
  <si>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</si>
  <si>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</si>
  <si>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</si>
  <si>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</si>
  <si>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</si>
  <si>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</si>
  <si>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</si>
  <si>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</si>
  <si>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</si>
  <si>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</si>
  <si>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</si>
  <si>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</si>
  <si>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</si>
  <si>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</si>
  <si>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</si>
  <si>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</si>
  <si>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</si>
  <si>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</si>
  <si>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</si>
  <si>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</si>
  <si>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</si>
  <si>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</si>
  <si>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</si>
  <si>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</si>
  <si>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</si>
  <si>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</si>
  <si>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</si>
  <si>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</si>
  <si>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</si>
  <si>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</si>
  <si>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</si>
  <si>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</si>
  <si>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</si>
  <si>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</si>
  <si>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</si>
  <si>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</si>
  <si>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</si>
  <si>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</si>
  <si>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</si>
  <si>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</si>
  <si>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</si>
  <si>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</si>
  <si>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</si>
  <si>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</si>
  <si>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</si>
  <si>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</si>
  <si>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</si>
  <si>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</si>
  <si>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</si>
  <si>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</si>
  <si>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</si>
  <si>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</si>
  <si>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</si>
  <si>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</si>
  <si>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</si>
  <si>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</si>
  <si>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</si>
  <si>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</si>
  <si>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</si>
  <si>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</si>
  <si>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</si>
  <si>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</si>
  <si>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</si>
  <si>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</si>
  <si>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</si>
  <si>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</si>
  <si>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</si>
  <si>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</si>
  <si>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</si>
  <si>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</si>
  <si>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</si>
  <si>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</si>
  <si>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</si>
  <si>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</si>
  <si>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</si>
  <si>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</si>
  <si>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</si>
  <si>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</si>
  <si>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</si>
  <si>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</si>
  <si>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</si>
  <si>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</si>
  <si>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</si>
  <si>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</si>
  <si>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</si>
  <si>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</si>
  <si>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</si>
  <si>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</si>
  <si>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</si>
  <si>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</si>
  <si>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</si>
  <si>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</si>
  <si>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</si>
  <si>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</si>
  <si>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</si>
  <si>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</si>
  <si>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</si>
  <si>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</si>
  <si>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</si>
  <si>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</si>
  <si>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</si>
  <si>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</si>
  <si>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</si>
  <si>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</si>
  <si>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</si>
  <si>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</si>
  <si>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</si>
  <si>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</si>
  <si>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</si>
  <si>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</si>
  <si>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</si>
  <si>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</si>
  <si>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</si>
  <si>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</si>
  <si>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</si>
  <si>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</si>
  <si>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</si>
  <si>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</si>
  <si>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</si>
  <si>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</si>
  <si>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</si>
  <si>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</si>
  <si>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</si>
  <si>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</si>
  <si>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</si>
  <si>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</si>
  <si>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</si>
  <si>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</si>
  <si>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</si>
  <si>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</si>
  <si>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</si>
  <si>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</si>
  <si>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</si>
  <si>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</si>
  <si>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</si>
  <si>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</si>
  <si>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</si>
  <si>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</si>
  <si>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</si>
  <si>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</si>
  <si>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</si>
  <si>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</si>
  <si>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</si>
  <si>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</si>
  <si>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</si>
  <si>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</si>
  <si>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</si>
  <si>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</si>
  <si>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</si>
  <si>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</si>
  <si>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</si>
  <si>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</si>
  <si>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</si>
  <si>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</si>
  <si>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</si>
  <si>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</si>
  <si>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</si>
  <si>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</si>
  <si>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</si>
  <si>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</si>
  <si>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</si>
  <si>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</si>
  <si>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</si>
  <si>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</si>
  <si>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</si>
  <si>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</si>
  <si>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</si>
  <si>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</si>
  <si>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</si>
  <si>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</si>
  <si>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</si>
  <si>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</si>
  <si>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</si>
  <si>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</si>
  <si>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</si>
  <si>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</si>
  <si>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</si>
  <si>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</si>
  <si>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</si>
  <si>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</si>
  <si>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</si>
  <si>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</si>
  <si>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</si>
  <si>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</si>
  <si>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</si>
  <si>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</si>
  <si>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</si>
  <si>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</si>
  <si>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</si>
  <si>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</si>
  <si>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</si>
  <si>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</si>
  <si>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</si>
  <si>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</si>
  <si>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</si>
  <si>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</si>
  <si>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</si>
  <si>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</si>
  <si>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</si>
  <si>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</si>
  <si>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</si>
  <si>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</si>
  <si>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</si>
  <si>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</si>
  <si>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</si>
  <si>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</si>
  <si>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</si>
  <si>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</si>
  <si>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</si>
  <si>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</si>
  <si>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</si>
  <si>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</si>
  <si>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</si>
  <si>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</si>
  <si>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</si>
  <si>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</si>
  <si>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</si>
  <si>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</si>
  <si>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</si>
  <si>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</si>
  <si>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</si>
  <si>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</si>
  <si>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</si>
  <si>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</si>
  <si>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</si>
  <si>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</si>
  <si>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</si>
  <si>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</si>
  <si>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</si>
  <si>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</si>
  <si>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</si>
  <si>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</si>
  <si>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</si>
  <si>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</si>
  <si>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</si>
  <si>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</si>
  <si>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</si>
  <si>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</si>
  <si>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</si>
  <si>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</si>
  <si>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</si>
  <si>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</si>
  <si>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</si>
  <si>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</si>
  <si>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</si>
  <si>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</si>
  <si>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</si>
  <si>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</si>
  <si>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</si>
  <si>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</si>
  <si>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</si>
  <si>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</si>
  <si>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</si>
  <si>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</si>
  <si>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</si>
  <si>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</si>
  <si>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</si>
  <si>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</si>
  <si>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</si>
  <si>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</si>
  <si>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</si>
  <si>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</si>
  <si>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</si>
  <si>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</si>
  <si>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</si>
  <si>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</si>
  <si>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</si>
  <si>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</si>
  <si>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</si>
  <si>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</si>
  <si>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</si>
  <si>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</si>
  <si>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</si>
  <si>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</si>
  <si>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</si>
  <si>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</si>
  <si>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</si>
  <si>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</si>
  <si>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</si>
  <si>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</si>
  <si>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</si>
  <si>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</si>
  <si>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</si>
  <si>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</si>
  <si>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</si>
  <si>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</si>
  <si>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</si>
  <si>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</si>
  <si>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</si>
  <si>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</si>
  <si>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</si>
  <si>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</si>
  <si>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</si>
  <si>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</si>
  <si>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</si>
  <si>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</si>
  <si>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</si>
  <si>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</si>
  <si>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</si>
  <si>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</si>
  <si>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</si>
  <si>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</si>
  <si>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</si>
  <si>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</si>
  <si>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</si>
  <si>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</si>
  <si>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</si>
  <si>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</si>
  <si>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</si>
  <si>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</si>
  <si>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</si>
  <si>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</si>
  <si>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</si>
  <si>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</si>
  <si>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</si>
  <si>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</si>
  <si>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</si>
  <si>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</si>
  <si>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</si>
  <si>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</si>
  <si>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</si>
  <si>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</si>
  <si>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</si>
  <si>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</si>
  <si>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</si>
  <si>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</si>
  <si>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</si>
  <si>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</si>
  <si>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</si>
  <si>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</si>
  <si>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</si>
  <si>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</si>
  <si>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</si>
  <si>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</si>
  <si>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</si>
  <si>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</si>
  <si>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</si>
  <si>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</si>
  <si>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</si>
  <si>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</si>
  <si>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</si>
  <si>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</si>
  <si>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</si>
  <si>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</si>
  <si>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</si>
  <si>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</si>
  <si>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</si>
  <si>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</si>
  <si>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</si>
  <si>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</si>
  <si>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</si>
  <si>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</si>
  <si>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</si>
  <si>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</si>
  <si>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</si>
  <si>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</si>
  <si>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</si>
  <si>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</si>
  <si>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</si>
  <si>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</si>
  <si>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</si>
  <si>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</si>
  <si>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</si>
  <si>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</si>
  <si>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</si>
  <si>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</si>
  <si>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</si>
  <si>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</si>
  <si>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</si>
  <si>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</si>
  <si>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</si>
  <si>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</si>
  <si>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</si>
  <si>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</si>
  <si>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</si>
  <si>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</si>
  <si>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</si>
  <si>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</si>
  <si>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</si>
  <si>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</si>
  <si>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</si>
  <si>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</si>
  <si>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</si>
  <si>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</si>
  <si>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</si>
  <si>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</si>
  <si>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</si>
  <si>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</si>
  <si>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</si>
  <si>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</si>
  <si>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</si>
  <si>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</si>
  <si>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</si>
  <si>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</si>
  <si>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</si>
  <si>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</si>
  <si>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</si>
  <si>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</si>
  <si>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</si>
  <si>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</si>
  <si>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</si>
  <si>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</si>
  <si>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</si>
  <si>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</si>
  <si>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</si>
  <si>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</si>
  <si>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</si>
  <si>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</si>
  <si>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</si>
  <si>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</si>
  <si>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</si>
  <si>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</si>
  <si>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</si>
  <si>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</si>
  <si>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</si>
  <si>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</si>
  <si>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</si>
  <si>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</si>
  <si>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</si>
  <si>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</si>
  <si>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</si>
  <si>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</si>
  <si>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</si>
  <si>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</si>
  <si>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</si>
  <si>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</si>
  <si>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</si>
  <si>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</si>
  <si>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</si>
  <si>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</si>
  <si>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</si>
  <si>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</si>
  <si>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</si>
  <si>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</si>
  <si>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</si>
  <si>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</si>
  <si>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</si>
  <si>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</si>
  <si>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</si>
  <si>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</si>
  <si>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</si>
  <si>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</si>
  <si>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</si>
  <si>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</si>
  <si>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</si>
  <si>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</si>
  <si>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</si>
  <si>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</si>
  <si>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</si>
  <si>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</si>
  <si>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</si>
  <si>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</si>
  <si>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</si>
  <si>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</si>
  <si>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</si>
  <si>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</si>
  <si>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</si>
  <si>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</si>
  <si>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</si>
  <si>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</si>
  <si>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</si>
  <si>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</si>
  <si>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</si>
  <si>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</si>
  <si>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</si>
  <si>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</si>
  <si>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</si>
  <si>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</si>
  <si>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</si>
  <si>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</si>
  <si>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</si>
  <si>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</si>
  <si>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</si>
  <si>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</si>
  <si>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</si>
  <si>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</si>
  <si>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</si>
  <si>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</si>
  <si>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</si>
  <si>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</si>
  <si>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</si>
  <si>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</si>
  <si>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</si>
  <si>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</si>
  <si>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</si>
  <si>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</si>
  <si>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</si>
  <si>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</si>
  <si>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</si>
  <si>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</si>
  <si>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</si>
  <si>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</si>
  <si>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</si>
  <si>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</si>
  <si>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</si>
  <si>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</si>
  <si>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</si>
  <si>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</si>
  <si>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</si>
  <si>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</si>
  <si>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</si>
  <si>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</si>
  <si>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</si>
  <si>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</si>
  <si>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</si>
  <si>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</si>
  <si>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</si>
  <si>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</si>
  <si>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</si>
  <si>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</si>
  <si>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</si>
  <si>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</si>
  <si>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</si>
  <si>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</si>
  <si>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</si>
  <si>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</si>
  <si>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</si>
  <si>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</si>
  <si>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</si>
  <si>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</si>
  <si>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</si>
  <si>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</si>
  <si>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</si>
  <si>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</si>
  <si>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</si>
  <si>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</si>
  <si>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</si>
  <si>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</si>
  <si>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</si>
  <si>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</si>
  <si>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</si>
  <si>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</si>
  <si>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</si>
  <si>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</si>
  <si>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</si>
  <si>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</si>
  <si>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</si>
  <si>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</si>
  <si>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</si>
  <si>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</si>
  <si>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</si>
  <si>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</si>
  <si>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</si>
  <si>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</si>
  <si>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</si>
  <si>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</si>
  <si>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</si>
  <si>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</si>
  <si>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</si>
  <si>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</si>
  <si>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</si>
  <si>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</si>
  <si>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</si>
  <si>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</si>
  <si>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</si>
  <si>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</si>
  <si>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</si>
  <si>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</si>
  <si>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</si>
  <si>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</si>
  <si>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</si>
  <si>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</si>
  <si>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</si>
  <si>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</si>
  <si>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</si>
  <si>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</si>
  <si>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</si>
  <si>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</si>
  <si>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</si>
  <si>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</si>
  <si>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</si>
  <si>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</si>
  <si>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</si>
  <si>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</si>
  <si>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</si>
  <si>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</si>
  <si>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</si>
  <si>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</si>
  <si>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</si>
  <si>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</si>
  <si>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</si>
  <si>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</si>
  <si>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</si>
  <si>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</si>
  <si>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</si>
  <si>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</si>
  <si>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</si>
  <si>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</si>
  <si>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</si>
  <si>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</si>
  <si>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</si>
  <si>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</si>
  <si>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</si>
  <si>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</si>
  <si>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</si>
  <si>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</si>
  <si>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</si>
  <si>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</si>
  <si>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</si>
  <si>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</si>
  <si>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</si>
  <si>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</si>
  <si>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</si>
  <si>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</si>
  <si>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</si>
  <si>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</si>
  <si>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</si>
  <si>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</si>
  <si>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</si>
  <si>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</si>
  <si>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</si>
  <si>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</si>
  <si>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</si>
  <si>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</si>
  <si>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</si>
  <si>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</si>
  <si>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</si>
  <si>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</si>
  <si>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</si>
  <si>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</si>
  <si>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</si>
  <si>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</si>
  <si>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</si>
  <si>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</si>
  <si>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</si>
  <si>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</si>
  <si>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</si>
  <si>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</si>
  <si>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</si>
  <si>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</si>
  <si>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</si>
  <si>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</si>
  <si>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</si>
  <si>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</si>
  <si>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</si>
  <si>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</si>
  <si>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</si>
  <si>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</si>
  <si>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</si>
  <si>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</si>
  <si>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</si>
  <si>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</si>
  <si>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</si>
  <si>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</si>
  <si>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</si>
  <si>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</si>
  <si>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</si>
  <si>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</si>
  <si>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</si>
  <si>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</si>
  <si>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</si>
  <si>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</si>
  <si>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</si>
  <si>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</si>
  <si>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</si>
  <si>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</si>
  <si>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</si>
  <si>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</si>
  <si>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</si>
  <si>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</si>
  <si>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</si>
  <si>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</si>
  <si>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</si>
  <si>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</si>
  <si>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</si>
  <si>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</si>
  <si>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</si>
  <si>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</si>
  <si>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</si>
  <si>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</si>
  <si>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</si>
  <si>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</si>
  <si>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</si>
  <si>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</si>
  <si>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</si>
  <si>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</si>
  <si>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</si>
  <si>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</si>
  <si>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</si>
  <si>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</si>
  <si>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</si>
  <si>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</si>
  <si>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</si>
  <si>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</si>
  <si>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</si>
  <si>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</si>
  <si>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</si>
  <si>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</si>
  <si>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</si>
  <si>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</si>
  <si>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</si>
  <si>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</si>
  <si>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</si>
  <si>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</si>
  <si>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</si>
  <si>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</si>
  <si>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</si>
  <si>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</si>
  <si>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</si>
  <si>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</si>
  <si>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</si>
  <si>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</si>
  <si>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</si>
  <si>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</si>
  <si>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</si>
  <si>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</si>
  <si>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</si>
  <si>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</si>
  <si>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</si>
  <si>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</si>
  <si>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</si>
  <si>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</si>
  <si>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</si>
  <si>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</si>
  <si>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</si>
  <si>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</si>
  <si>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</si>
  <si>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</si>
  <si>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</si>
  <si>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</si>
  <si>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</si>
  <si>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</si>
  <si>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</si>
  <si>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</si>
  <si>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</si>
  <si>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</si>
  <si>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</si>
  <si>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</si>
  <si>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</si>
  <si>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</si>
  <si>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</si>
  <si>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</si>
  <si>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</si>
  <si>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</si>
  <si>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</si>
  <si>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</si>
  <si>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</si>
  <si>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</si>
  <si>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</si>
  <si>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</si>
  <si>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</si>
  <si>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</si>
  <si>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</si>
  <si>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</si>
  <si>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</si>
  <si>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</si>
  <si>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</si>
  <si>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</si>
  <si>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</si>
  <si>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</si>
  <si>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</si>
  <si>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</si>
  <si>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</si>
  <si>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</si>
  <si>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</si>
  <si>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</si>
  <si>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</si>
  <si>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</si>
  <si>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</si>
  <si>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</si>
  <si>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</si>
  <si>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</si>
  <si>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</si>
  <si>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</si>
  <si>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</si>
  <si>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</si>
  <si>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</si>
  <si>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</si>
  <si>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</si>
  <si>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</si>
  <si>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</si>
  <si>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</si>
  <si>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</si>
  <si>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</si>
  <si>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</si>
  <si>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</si>
  <si>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</si>
  <si>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</si>
  <si>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</si>
  <si>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</si>
  <si>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</si>
  <si>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</si>
  <si>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</si>
  <si>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</si>
  <si>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</si>
  <si>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</si>
  <si>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</si>
  <si>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</si>
  <si>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</si>
  <si>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</si>
  <si>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</si>
  <si>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</si>
  <si>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</si>
  <si>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</si>
  <si>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</si>
  <si>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</si>
  <si>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</si>
  <si>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</si>
  <si>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</si>
  <si>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</si>
  <si>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</si>
  <si>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</si>
  <si>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</si>
  <si>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</si>
  <si>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</si>
  <si>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</si>
  <si>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</si>
  <si>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</si>
  <si>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</si>
  <si>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</si>
  <si>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</si>
  <si>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</si>
  <si>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</si>
  <si>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</si>
  <si>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</si>
  <si>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</si>
  <si>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</si>
  <si>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</si>
  <si>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</si>
  <si>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</si>
  <si>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</si>
  <si>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</si>
  <si>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</si>
  <si>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</si>
  <si>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</si>
  <si>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</si>
  <si>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</si>
  <si>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</si>
  <si>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</si>
  <si>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</si>
  <si>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</si>
  <si>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</si>
  <si>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</si>
  <si>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</si>
  <si>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</si>
  <si>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</si>
  <si>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</si>
  <si>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</si>
  <si>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</si>
  <si>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</si>
  <si>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</si>
  <si>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</si>
  <si>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</si>
  <si>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</si>
  <si>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</si>
  <si>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</si>
  <si>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</si>
  <si>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</si>
  <si>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</si>
  <si>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</si>
  <si>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</si>
  <si>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</si>
  <si>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</si>
  <si>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</si>
  <si>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</si>
  <si>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</si>
  <si>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</si>
  <si>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</si>
  <si>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</si>
  <si>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</si>
  <si>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</si>
  <si>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</si>
  <si>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</si>
  <si>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</si>
  <si>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</si>
  <si>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</si>
  <si>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</si>
  <si>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</si>
  <si>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</si>
  <si>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</si>
  <si>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</si>
  <si>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</si>
  <si>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</si>
  <si>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</si>
  <si>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</si>
  <si>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</si>
  <si>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</si>
  <si>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</si>
  <si>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</si>
  <si>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</si>
  <si>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</si>
  <si>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</si>
  <si>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</si>
  <si>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</si>
  <si>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</si>
  <si>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</si>
  <si>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</si>
  <si>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</si>
  <si>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</si>
  <si>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</si>
  <si>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</si>
  <si>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</si>
  <si>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</si>
  <si>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</si>
  <si>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</si>
  <si>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</si>
  <si>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</si>
  <si>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</si>
  <si>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</si>
  <si>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</si>
  <si>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</si>
  <si>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</si>
  <si>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</si>
  <si>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</si>
  <si>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</si>
  <si>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</si>
  <si>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</si>
  <si>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</si>
  <si>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</si>
  <si>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</si>
  <si>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</si>
  <si>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</si>
  <si>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</si>
  <si>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</si>
  <si>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</si>
  <si>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</si>
  <si>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</si>
  <si>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</si>
  <si>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</si>
  <si>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</si>
  <si>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</si>
  <si>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</si>
  <si>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</si>
  <si>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</si>
  <si>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</si>
  <si>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</si>
  <si>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</si>
  <si>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</si>
  <si>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</si>
  <si>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</si>
  <si>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</si>
  <si>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</si>
  <si>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</si>
  <si>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</si>
  <si>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</si>
  <si>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</si>
  <si>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</si>
  <si>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</si>
  <si>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</si>
  <si>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</si>
  <si>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</si>
  <si>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</si>
  <si>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</si>
  <si>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</si>
  <si>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</si>
  <si>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</si>
  <si>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</si>
  <si>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</si>
  <si>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</si>
  <si>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</si>
  <si>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</si>
  <si>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</si>
  <si>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</si>
  <si>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</si>
  <si>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</si>
  <si>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</si>
  <si>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</si>
  <si>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</si>
  <si>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</si>
  <si>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</si>
  <si>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</si>
  <si>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</si>
  <si>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</si>
  <si>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</si>
  <si>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</si>
  <si>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</si>
  <si>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</si>
  <si>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</si>
  <si>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</si>
  <si>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</si>
  <si>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</si>
  <si>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</si>
  <si>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</si>
  <si>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</si>
  <si>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</si>
  <si>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</si>
  <si>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</si>
  <si>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</si>
  <si>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</si>
  <si>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</si>
  <si>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</si>
  <si>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</si>
  <si>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</si>
  <si>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</si>
  <si>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</si>
  <si>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</si>
  <si>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</si>
  <si>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</si>
  <si>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</si>
  <si>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</si>
  <si>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</si>
  <si>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</si>
  <si>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</si>
  <si>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</si>
  <si>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</si>
  <si>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</si>
  <si>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</si>
  <si>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</si>
  <si>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</si>
  <si>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</si>
  <si>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</si>
  <si>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</si>
  <si>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</si>
  <si>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</si>
  <si>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</si>
  <si>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</si>
  <si>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</si>
  <si>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</si>
  <si>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</si>
  <si>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</si>
  <si>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</si>
  <si>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</si>
  <si>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</si>
  <si>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</si>
  <si>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</si>
  <si>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</si>
  <si>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</si>
  <si>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</si>
  <si>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</si>
  <si>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</si>
  <si>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</si>
  <si>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</si>
  <si>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</si>
  <si>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</si>
  <si>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</si>
  <si>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</si>
  <si>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</si>
  <si>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</si>
  <si>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</si>
  <si>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</si>
  <si>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</si>
  <si>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</si>
  <si>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</si>
  <si>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</si>
  <si>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</si>
  <si>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</si>
  <si>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</si>
  <si>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</si>
  <si>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</si>
  <si>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</si>
  <si>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</si>
  <si>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</si>
  <si>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</si>
  <si>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</si>
  <si>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</si>
  <si>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</si>
  <si>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</si>
  <si>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</si>
  <si>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</si>
  <si>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</si>
  <si>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</si>
  <si>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</si>
  <si>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</si>
  <si>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</si>
  <si>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</si>
  <si>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</si>
  <si>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</si>
  <si>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</si>
  <si>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</si>
  <si>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</si>
  <si>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</si>
  <si>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</si>
  <si>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</si>
  <si>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</si>
  <si>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</si>
  <si>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</si>
  <si>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</si>
  <si>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</si>
  <si>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</si>
  <si>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</si>
  <si>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</si>
  <si>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</si>
  <si>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</si>
  <si>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</si>
  <si>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</si>
  <si>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</si>
  <si>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</si>
  <si>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</si>
  <si>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</si>
  <si>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</si>
  <si>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</si>
  <si>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</si>
  <si>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</si>
  <si>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</si>
  <si>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</si>
  <si>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</si>
  <si>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</si>
  <si>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</si>
  <si>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</si>
  <si>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</si>
  <si>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</si>
  <si>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</si>
  <si>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</si>
  <si>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</si>
  <si>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</si>
  <si>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</si>
  <si>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</si>
  <si>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</si>
  <si>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</si>
  <si>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</si>
  <si>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</si>
  <si>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</si>
  <si>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</si>
  <si>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</si>
  <si>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</si>
  <si>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</si>
  <si>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</si>
  <si>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</si>
  <si>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</si>
  <si>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</si>
  <si>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</si>
  <si>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</si>
  <si>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</si>
  <si>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</si>
  <si>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</si>
  <si>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</si>
  <si>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</si>
  <si>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</si>
  <si>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</si>
  <si>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</si>
  <si>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</si>
  <si>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</si>
  <si>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</si>
  <si>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</si>
  <si>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</si>
  <si>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</si>
  <si>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</si>
  <si>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</si>
  <si>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</si>
  <si>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</si>
  <si>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</si>
  <si>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</si>
  <si>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</si>
  <si>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</si>
  <si>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</si>
  <si>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</si>
  <si>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</si>
  <si>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</si>
  <si>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</si>
  <si>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</si>
  <si>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</si>
  <si>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</si>
  <si>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</si>
  <si>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</si>
  <si>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</si>
  <si>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</si>
  <si>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</si>
  <si>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</si>
  <si>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</si>
  <si>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</si>
  <si>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</si>
  <si>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</si>
  <si>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</si>
  <si>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</si>
  <si>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</si>
  <si>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</si>
  <si>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</si>
  <si>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</si>
  <si>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</si>
  <si>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</si>
  <si>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</si>
  <si>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</si>
  <si>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</si>
  <si>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</si>
  <si>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</si>
  <si>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</si>
  <si>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</si>
  <si>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</si>
  <si>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</si>
  <si>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</si>
  <si>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</si>
  <si>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</si>
  <si>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</si>
  <si>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</si>
  <si>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</si>
  <si>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</si>
  <si>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</si>
  <si>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</si>
  <si>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</si>
  <si>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</si>
  <si>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</si>
  <si>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</si>
  <si>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</si>
  <si>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</si>
  <si>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</si>
  <si>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</si>
  <si>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</si>
  <si>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</si>
  <si>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</si>
  <si>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</si>
  <si>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</si>
  <si>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</si>
  <si>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</si>
  <si>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</si>
  <si>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</si>
  <si>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</si>
  <si>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</si>
  <si>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</si>
  <si>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</si>
  <si>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</si>
  <si>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</si>
  <si>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</si>
  <si>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</si>
  <si>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</si>
  <si>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</si>
  <si>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</si>
  <si>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</si>
  <si>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</si>
  <si>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</si>
  <si>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</si>
  <si>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</si>
  <si>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</si>
  <si>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</si>
  <si>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</si>
  <si>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</si>
  <si>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</si>
  <si>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</si>
  <si>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</si>
  <si>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</si>
  <si>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</si>
  <si>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</si>
  <si>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</si>
  <si>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</si>
  <si>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</si>
  <si>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</si>
  <si>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</si>
  <si>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</si>
  <si>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</si>
  <si>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</si>
  <si>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</si>
  <si>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</si>
  <si>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</si>
  <si>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</si>
  <si>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</si>
  <si>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</si>
  <si>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</si>
  <si>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</si>
  <si>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</si>
  <si>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</si>
  <si>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</si>
  <si>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</si>
  <si>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</si>
  <si>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</si>
  <si>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</si>
  <si>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</si>
  <si>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</si>
  <si>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</si>
  <si>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</si>
  <si>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</si>
  <si>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</si>
  <si>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</si>
  <si>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</si>
  <si>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</si>
  <si>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</si>
  <si>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</si>
  <si>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</si>
  <si>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</si>
  <si>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</si>
  <si>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</si>
  <si>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</si>
  <si>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</si>
  <si>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</si>
  <si>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</si>
  <si>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</si>
  <si>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</si>
  <si>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</si>
  <si>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</si>
  <si>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</si>
  <si>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</si>
  <si>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</si>
  <si>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</si>
  <si>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</si>
  <si>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</si>
  <si>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</si>
  <si>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</si>
  <si>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</si>
  <si>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</si>
  <si>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</si>
  <si>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</si>
  <si>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</si>
  <si>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</si>
  <si>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</si>
  <si>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</si>
  <si>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</si>
  <si>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</si>
  <si>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</si>
  <si>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</si>
  <si>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</si>
  <si>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</si>
  <si>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</si>
  <si>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</si>
  <si>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</si>
  <si>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</si>
  <si>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</si>
  <si>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</si>
  <si>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</si>
  <si>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</si>
  <si>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</si>
  <si>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</si>
  <si>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</si>
  <si>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</si>
  <si>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</si>
  <si>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</si>
  <si>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</si>
  <si>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</si>
  <si>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</si>
  <si>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</si>
  <si>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</si>
  <si>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</si>
  <si>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</si>
  <si>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</si>
  <si>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</si>
  <si>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</si>
  <si>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</si>
  <si>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</si>
  <si>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</si>
  <si>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</si>
  <si>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</si>
  <si>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</si>
  <si>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</si>
  <si>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</si>
  <si>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</si>
  <si>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</si>
  <si>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</si>
  <si>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</si>
  <si>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</si>
  <si>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</si>
  <si>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</si>
  <si>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</si>
  <si>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</si>
  <si>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</si>
  <si>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</si>
  <si>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</si>
  <si>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</si>
  <si>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</si>
  <si>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</si>
  <si>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</si>
  <si>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</si>
  <si>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</si>
  <si>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</si>
  <si>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</si>
  <si>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</si>
  <si>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</si>
  <si>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</si>
  <si>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</si>
  <si>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</si>
  <si>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</si>
  <si>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</si>
  <si>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</si>
  <si>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</si>
  <si>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</si>
  <si>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</si>
  <si>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</si>
  <si>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</si>
  <si>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</si>
  <si>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</si>
  <si>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</si>
  <si>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</si>
  <si>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</si>
  <si>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</si>
  <si>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</si>
  <si>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</si>
  <si>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</si>
  <si>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</si>
  <si>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</si>
  <si>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</si>
  <si>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</si>
  <si>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</si>
  <si>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</si>
  <si>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</si>
  <si>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</si>
  <si>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</si>
  <si>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</si>
  <si>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</si>
  <si>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</si>
  <si>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</si>
  <si>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</si>
  <si>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</si>
  <si>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</si>
  <si>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</si>
  <si>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</si>
  <si>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</si>
  <si>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</si>
  <si>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</si>
  <si>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</si>
  <si>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</si>
  <si>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</si>
  <si>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</si>
  <si>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</si>
  <si>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</si>
  <si>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</si>
  <si>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</si>
  <si>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</si>
  <si>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</si>
  <si>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</si>
  <si>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</si>
  <si>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</si>
  <si>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</si>
  <si>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</si>
  <si>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</si>
  <si>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</si>
  <si>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</si>
  <si>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</si>
  <si>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</si>
  <si>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</si>
  <si>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</si>
  <si>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</si>
  <si>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</si>
  <si>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</si>
  <si>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</si>
  <si>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</si>
  <si>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</si>
  <si>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</si>
  <si>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</si>
  <si>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</si>
  <si>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</si>
  <si>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</si>
  <si>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</si>
  <si>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</si>
  <si>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</si>
  <si>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</si>
  <si>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</si>
  <si>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</si>
  <si>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</si>
  <si>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</si>
  <si>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</si>
  <si>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</si>
  <si>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</si>
  <si>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</si>
  <si>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</si>
  <si>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</si>
  <si>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</si>
  <si>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</si>
  <si>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</si>
  <si>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</si>
  <si>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</si>
  <si>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</si>
  <si>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</si>
  <si>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</si>
  <si>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</si>
  <si>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</si>
  <si>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</si>
  <si>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</si>
  <si>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</si>
  <si>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</si>
  <si>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</si>
  <si>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</si>
  <si>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</si>
  <si>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</si>
  <si>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</si>
  <si>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</si>
  <si>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</si>
  <si>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</si>
  <si>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</si>
  <si>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</si>
  <si>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</si>
  <si>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</si>
  <si>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</si>
  <si>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</si>
  <si>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</si>
  <si>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</si>
  <si>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</si>
  <si>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</si>
  <si>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</si>
  <si>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</si>
  <si>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</si>
  <si>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</si>
  <si>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</si>
  <si>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</si>
  <si>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</si>
  <si>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</si>
  <si>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</si>
  <si>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</si>
  <si>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</si>
  <si>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</si>
  <si>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</si>
  <si>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</si>
  <si>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</si>
  <si>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</si>
  <si>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</si>
  <si>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</si>
  <si>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</si>
  <si>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</si>
  <si>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</si>
  <si>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</si>
  <si>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</si>
  <si>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</si>
  <si>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</si>
  <si>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</si>
  <si>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</si>
  <si>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</si>
  <si>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</si>
  <si>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</si>
  <si>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</si>
  <si>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</si>
  <si>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</si>
  <si>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</si>
  <si>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</si>
  <si>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</si>
  <si>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</si>
  <si>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</si>
  <si>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</si>
  <si>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</si>
  <si>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</si>
  <si>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</si>
  <si>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</si>
  <si>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</si>
  <si>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</si>
  <si>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</si>
  <si>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</si>
  <si>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</si>
  <si>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</si>
  <si>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</si>
  <si>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</si>
  <si>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</si>
  <si>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</si>
  <si>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</si>
  <si>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</si>
  <si>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</si>
  <si>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</si>
  <si>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</si>
  <si>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</si>
  <si>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</si>
  <si>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</si>
  <si>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</si>
  <si>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</si>
  <si>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</si>
  <si>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</si>
  <si>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</si>
  <si>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</si>
  <si>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</si>
  <si>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</si>
  <si>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</si>
  <si>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</si>
  <si>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</si>
  <si>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</si>
  <si>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</si>
  <si>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</si>
  <si>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</si>
  <si>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</si>
  <si>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</si>
  <si>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</si>
  <si>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</si>
  <si>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</si>
  <si>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</si>
  <si>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</si>
  <si>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</si>
  <si>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</si>
  <si>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</si>
  <si>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</si>
  <si>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</si>
  <si>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</si>
  <si>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</si>
  <si>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</si>
  <si>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</si>
  <si>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</si>
  <si>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</si>
  <si>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</si>
  <si>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</si>
  <si>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</si>
  <si>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</si>
  <si>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</si>
  <si>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</si>
  <si>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</si>
  <si>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</si>
  <si>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</si>
  <si>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</si>
  <si>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</si>
  <si>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</si>
  <si>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</si>
  <si>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</si>
  <si>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</si>
  <si>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</si>
  <si>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</si>
  <si>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</si>
  <si>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</si>
  <si>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</si>
  <si>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</si>
  <si>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</si>
  <si>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</si>
  <si>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</si>
  <si>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</si>
  <si>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</si>
  <si>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</si>
  <si>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</si>
  <si>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</si>
  <si>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</si>
  <si>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</si>
  <si>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</si>
  <si>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</si>
  <si>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</si>
  <si>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</si>
  <si>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</si>
  <si>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</si>
  <si>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</si>
  <si>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</si>
  <si>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</si>
  <si>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</si>
  <si>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</si>
  <si>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</si>
  <si>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</si>
  <si>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</si>
  <si>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</si>
  <si>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</si>
  <si>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</si>
  <si>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</si>
  <si>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</si>
  <si>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</si>
  <si>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</si>
  <si>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</si>
  <si>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</si>
  <si>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</si>
  <si>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</si>
  <si>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</si>
  <si>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</si>
  <si>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</si>
  <si>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</si>
  <si>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</si>
  <si>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</si>
  <si>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</si>
  <si>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</si>
  <si>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</si>
  <si>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</si>
  <si>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</si>
  <si>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</si>
  <si>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</si>
  <si>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</si>
  <si>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</si>
  <si>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</si>
  <si>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</si>
  <si>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</si>
  <si>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</si>
  <si>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</si>
  <si>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</si>
  <si>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</si>
  <si>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</si>
  <si>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</si>
  <si>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</si>
  <si>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</si>
  <si>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</si>
  <si>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</si>
  <si>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</si>
  <si>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</si>
  <si>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</si>
  <si>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</si>
  <si>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</si>
  <si>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</si>
  <si>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</si>
  <si>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</si>
  <si>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</si>
  <si>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</si>
  <si>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</si>
  <si>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</si>
  <si>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</si>
  <si>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</si>
  <si>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</si>
  <si>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</si>
  <si>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</si>
  <si>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</si>
  <si>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</si>
  <si>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</si>
  <si>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</si>
  <si>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</si>
  <si>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</si>
  <si>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</si>
  <si>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</si>
  <si>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</si>
  <si>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</si>
  <si>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</si>
  <si>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</si>
  <si>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</si>
  <si>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</si>
  <si>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</si>
  <si>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</si>
  <si>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</si>
  <si>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</si>
  <si>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</si>
  <si>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</si>
  <si>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</si>
  <si>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</si>
  <si>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</si>
  <si>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</si>
  <si>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</si>
  <si>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</si>
  <si>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</si>
  <si>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</si>
  <si>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</si>
  <si>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</si>
  <si>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</si>
  <si>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</si>
  <si>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</si>
  <si>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</si>
  <si>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</si>
  <si>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</si>
  <si>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</si>
  <si>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</si>
  <si>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</si>
  <si>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</si>
  <si>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</si>
  <si>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</si>
  <si>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</si>
  <si>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</si>
  <si>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</si>
  <si>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</si>
  <si>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</si>
  <si>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</si>
  <si>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</si>
  <si>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</si>
  <si>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</si>
  <si>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</si>
  <si>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</si>
  <si>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</si>
  <si>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</si>
  <si>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</si>
  <si>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</si>
  <si>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</si>
  <si>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</si>
  <si>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</si>
  <si>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</si>
  <si>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</si>
  <si>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</si>
  <si>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</si>
  <si>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</si>
  <si>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</si>
  <si>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</si>
  <si>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</si>
  <si>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</si>
  <si>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</si>
  <si>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</si>
  <si>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</si>
  <si>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</si>
  <si>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</si>
  <si>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</si>
  <si>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</si>
  <si>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</si>
  <si>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</si>
  <si>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</si>
  <si>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</si>
  <si>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</si>
  <si>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</si>
  <si>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</si>
  <si>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</si>
  <si>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</si>
  <si>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</si>
  <si>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</si>
  <si>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</si>
  <si>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</si>
  <si>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</si>
  <si>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</si>
  <si>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</si>
  <si>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</si>
  <si>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</si>
  <si>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</si>
  <si>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</si>
  <si>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</si>
  <si>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</si>
  <si>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</si>
  <si>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</si>
  <si>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</si>
  <si>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</si>
  <si>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</si>
  <si>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</si>
  <si>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</si>
  <si>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</si>
  <si>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</si>
  <si>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</si>
  <si>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</si>
  <si>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</si>
  <si>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</si>
  <si>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</si>
  <si>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</si>
  <si>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</si>
  <si>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</si>
  <si>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</si>
  <si>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</si>
  <si>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</si>
  <si>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</si>
  <si>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</si>
  <si>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</si>
  <si>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</si>
  <si>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</si>
  <si>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</si>
  <si>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</si>
  <si>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</si>
  <si>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</si>
  <si>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</si>
  <si>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</si>
  <si>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</si>
  <si>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</si>
  <si>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</si>
  <si>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</si>
  <si>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</si>
  <si>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</si>
  <si>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</si>
  <si>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</si>
  <si>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</si>
  <si>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</si>
  <si>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</si>
  <si>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</si>
  <si>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</si>
  <si>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</si>
  <si>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</si>
  <si>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</si>
  <si>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</si>
  <si>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</si>
  <si>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</si>
  <si>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</si>
  <si>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</si>
  <si>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</si>
  <si>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</si>
  <si>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</si>
  <si>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</si>
  <si>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</si>
  <si>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</si>
  <si>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</si>
  <si>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</si>
  <si>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</si>
  <si>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</si>
  <si>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</si>
  <si>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</si>
  <si>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</si>
  <si>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</si>
  <si>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</si>
  <si>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</si>
  <si>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</si>
  <si>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</si>
  <si>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</si>
  <si>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</si>
  <si>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</si>
  <si>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</si>
  <si>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</si>
  <si>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</si>
  <si>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</si>
  <si>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</si>
  <si>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</si>
  <si>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</si>
  <si>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</si>
  <si>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</si>
  <si>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</si>
  <si>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</si>
  <si>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</si>
  <si>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</si>
  <si>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</si>
  <si>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</si>
  <si>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</si>
  <si>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</si>
  <si>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</si>
  <si>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</si>
  <si>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</si>
  <si>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</si>
  <si>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</si>
  <si>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</si>
  <si>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</si>
  <si>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</si>
  <si>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</si>
  <si>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</si>
  <si>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</si>
  <si>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</si>
  <si>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</si>
  <si>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</si>
  <si>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</si>
  <si>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</si>
  <si>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</si>
  <si>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</si>
  <si>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</si>
  <si>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</si>
  <si>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</si>
  <si>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</si>
  <si>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</si>
  <si>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</si>
  <si>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</si>
  <si>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</si>
  <si>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</si>
  <si>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</si>
  <si>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</si>
  <si>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</si>
  <si>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</si>
  <si>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</si>
  <si>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</si>
  <si>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</si>
  <si>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</si>
  <si>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</si>
  <si>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</si>
  <si>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</si>
  <si>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</si>
  <si>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</si>
  <si>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</si>
  <si>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</si>
  <si>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</si>
  <si>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</si>
  <si>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</si>
  <si>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</si>
  <si>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</si>
  <si>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</si>
  <si>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</si>
  <si>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</si>
  <si>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</si>
  <si>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</si>
  <si>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</si>
  <si>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</si>
  <si>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</si>
  <si>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</si>
  <si>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</si>
  <si>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</si>
  <si>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</si>
  <si>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</si>
  <si>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</si>
  <si>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</si>
  <si>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</si>
  <si>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</si>
  <si>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</si>
  <si>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</si>
  <si>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</si>
  <si>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</si>
  <si>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</si>
  <si>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</si>
  <si>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</si>
  <si>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</si>
  <si>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</si>
  <si>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</si>
  <si>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</si>
  <si>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</si>
  <si>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</si>
  <si>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</si>
  <si>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</si>
  <si>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</si>
  <si>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</si>
  <si>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</si>
  <si>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</si>
  <si>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</si>
  <si>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</si>
  <si>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</si>
  <si>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</si>
  <si>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</si>
  <si>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</si>
  <si>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</si>
  <si>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</si>
  <si>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</si>
  <si>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</si>
  <si>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</si>
  <si>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</si>
  <si>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</si>
  <si>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</si>
  <si>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</si>
  <si>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</si>
  <si>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</si>
  <si>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</si>
  <si>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</si>
  <si>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</si>
  <si>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</si>
  <si>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</si>
  <si>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</si>
  <si>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</si>
  <si>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</si>
  <si>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</si>
  <si>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</si>
  <si>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</si>
  <si>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</si>
  <si>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</si>
  <si>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</si>
  <si>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</si>
  <si>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</si>
  <si>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</si>
  <si>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</si>
  <si>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</si>
  <si>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</si>
  <si>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</si>
  <si>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</si>
  <si>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</si>
  <si>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</si>
  <si>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</si>
  <si>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</si>
  <si>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</si>
  <si>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</si>
  <si>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</si>
  <si>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</si>
  <si>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</si>
  <si>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</si>
  <si>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</si>
  <si>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</si>
  <si>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</si>
  <si>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</si>
  <si>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</si>
  <si>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</si>
  <si>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</si>
  <si>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</si>
  <si>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</si>
  <si>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</si>
  <si>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</si>
  <si>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</si>
  <si>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</si>
  <si>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</si>
  <si>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</si>
  <si>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</si>
  <si>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</si>
  <si>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</si>
  <si>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</si>
  <si>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</si>
  <si>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</si>
  <si>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</si>
  <si>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</si>
  <si>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</si>
  <si>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</si>
  <si>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</si>
  <si>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</si>
  <si>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</si>
  <si>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</si>
  <si>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</si>
  <si>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</si>
  <si>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</si>
  <si>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</si>
  <si>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</si>
  <si>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</si>
  <si>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</si>
  <si>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</si>
  <si>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</si>
  <si>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</si>
  <si>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</si>
  <si>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</si>
  <si>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</si>
  <si>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</si>
  <si>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</si>
  <si>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</si>
  <si>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</si>
  <si>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</si>
  <si>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</si>
  <si>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</si>
  <si>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</si>
  <si>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</si>
  <si>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</si>
  <si>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</si>
  <si>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</si>
  <si>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</si>
  <si>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</si>
  <si>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</si>
  <si>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</si>
  <si>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</si>
  <si>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</si>
  <si>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</si>
  <si>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</si>
  <si>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</si>
  <si>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</si>
  <si>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</si>
  <si>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</si>
  <si>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</si>
  <si>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</si>
  <si>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</si>
  <si>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</si>
  <si>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</si>
  <si>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</si>
  <si>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</si>
  <si>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</si>
  <si>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</si>
  <si>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</si>
  <si>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</si>
  <si>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</si>
  <si>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</si>
  <si>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</si>
  <si>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</si>
  <si>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</si>
  <si>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</si>
  <si>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</si>
  <si>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</si>
  <si>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</si>
  <si>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</si>
  <si>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</si>
  <si>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</si>
  <si>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</si>
  <si>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</si>
  <si>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</si>
  <si>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</si>
  <si>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</si>
  <si>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</si>
  <si>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</si>
  <si>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</si>
  <si>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</si>
  <si>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</si>
  <si>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</si>
  <si>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</si>
  <si>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</si>
  <si>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</si>
  <si>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</si>
  <si>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</si>
  <si>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</si>
  <si>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</si>
  <si>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</si>
  <si>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</si>
  <si>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</si>
  <si>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</si>
  <si>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</si>
  <si>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</si>
  <si>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</si>
  <si>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</si>
  <si>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</si>
  <si>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</si>
  <si>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</si>
  <si>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</si>
  <si>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</si>
  <si>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</si>
  <si>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</si>
  <si>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</si>
  <si>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</si>
  <si>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</si>
  <si>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</si>
  <si>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</si>
  <si>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</si>
  <si>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</si>
  <si>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</si>
  <si>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</si>
  <si>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</si>
  <si>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</si>
  <si>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</si>
  <si>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</si>
  <si>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</si>
  <si>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</si>
  <si>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</si>
  <si>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</si>
  <si>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</si>
  <si>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</si>
  <si>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</si>
  <si>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</si>
  <si>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</si>
  <si>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</si>
  <si>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</si>
  <si>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</si>
  <si>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</si>
  <si>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</si>
  <si>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</si>
  <si>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</si>
  <si>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</si>
  <si>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</si>
  <si>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</si>
  <si>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</si>
  <si>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</si>
  <si>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</si>
  <si>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</si>
  <si>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</si>
  <si>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</si>
  <si>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</si>
  <si>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</si>
  <si>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</si>
  <si>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</si>
  <si>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</si>
  <si>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</si>
  <si>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</si>
  <si>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</si>
  <si>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</si>
  <si>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</si>
  <si>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</si>
  <si>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</si>
  <si>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</si>
  <si>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</si>
  <si>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</si>
  <si>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</si>
  <si>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</si>
  <si>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</si>
  <si>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</si>
  <si>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</si>
  <si>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</si>
  <si>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</si>
  <si>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</si>
  <si>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</si>
  <si>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</si>
  <si>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</si>
  <si>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</si>
  <si>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</si>
  <si>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</si>
  <si>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</si>
  <si>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</si>
  <si>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</si>
  <si>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</si>
  <si>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</si>
  <si>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</si>
  <si>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</si>
  <si>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</si>
  <si>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</si>
  <si>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</si>
  <si>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</si>
  <si>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</si>
  <si>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</si>
  <si>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</si>
  <si>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</si>
  <si>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</si>
  <si>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</si>
  <si>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</si>
  <si>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</si>
  <si>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</si>
  <si>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</si>
  <si>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</si>
  <si>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</si>
  <si>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</si>
  <si>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</si>
  <si>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</si>
  <si>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</si>
  <si>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</si>
  <si>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</si>
  <si>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</si>
  <si>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</si>
  <si>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</si>
  <si>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</si>
  <si>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</si>
  <si>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</si>
  <si>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</si>
  <si>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</si>
  <si>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</si>
  <si>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</si>
  <si>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</si>
  <si>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</si>
  <si>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</si>
  <si>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</si>
  <si>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</si>
  <si>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</si>
  <si>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</si>
  <si>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</si>
  <si>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</si>
  <si>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</si>
  <si>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</si>
  <si>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</si>
  <si>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</si>
  <si>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</si>
  <si>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</si>
  <si>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</si>
  <si>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</si>
  <si>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</si>
  <si>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</si>
  <si>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</si>
  <si>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</si>
  <si>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</si>
  <si>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</si>
  <si>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</si>
  <si>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</si>
  <si>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</si>
  <si>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</si>
  <si>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</si>
  <si>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</si>
  <si>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</si>
  <si>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</si>
  <si>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</si>
  <si>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</si>
  <si>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</si>
  <si>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</si>
  <si>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</si>
  <si>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</si>
  <si>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</si>
  <si>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</si>
  <si>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</si>
  <si>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</si>
  <si>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</si>
  <si>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</si>
  <si>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</si>
  <si>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</si>
  <si>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</si>
  <si>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</si>
  <si>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</si>
  <si>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</si>
  <si>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</si>
  <si>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</si>
  <si>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</si>
  <si>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</si>
  <si>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</si>
  <si>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</si>
  <si>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</si>
  <si>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</si>
  <si>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</si>
  <si>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</si>
  <si>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</si>
  <si>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</si>
  <si>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</si>
  <si>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</si>
  <si>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</si>
  <si>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</si>
  <si>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</si>
  <si>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</si>
  <si>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</si>
  <si>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</si>
  <si>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</si>
  <si>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</si>
  <si>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</si>
  <si>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</si>
  <si>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</si>
  <si>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</si>
  <si>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</si>
  <si>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</si>
  <si>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</si>
  <si>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</si>
  <si>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</si>
  <si>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</si>
  <si>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</si>
  <si>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</si>
  <si>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</si>
  <si>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</si>
  <si>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</si>
  <si>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</si>
  <si>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</si>
  <si>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</si>
  <si>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</si>
  <si>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</si>
  <si>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</si>
  <si>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</si>
  <si>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</si>
  <si>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</si>
  <si>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</si>
  <si>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</si>
  <si>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</si>
  <si>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</si>
  <si>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</si>
  <si>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</si>
  <si>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</si>
  <si>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</si>
  <si>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</si>
  <si>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</si>
  <si>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</si>
  <si>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</si>
  <si>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</si>
  <si>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</si>
  <si>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</si>
  <si>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</si>
  <si>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</si>
  <si>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</si>
  <si>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</si>
  <si>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</si>
  <si>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</si>
  <si>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</si>
  <si>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</si>
  <si>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</si>
  <si>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</si>
  <si>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</si>
  <si>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</si>
  <si>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</si>
  <si>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</si>
  <si>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</si>
  <si>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</si>
  <si>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</si>
  <si>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</si>
  <si>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</si>
  <si>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</si>
  <si>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</si>
  <si>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</si>
  <si>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</si>
  <si>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</si>
  <si>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</si>
  <si>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</si>
  <si>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</si>
  <si>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</si>
  <si>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</si>
  <si>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</si>
  <si>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</si>
  <si>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</si>
  <si>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</si>
  <si>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</si>
  <si>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</si>
  <si>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</si>
  <si>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</si>
  <si>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</si>
  <si>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</si>
  <si>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</si>
  <si>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</si>
  <si>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</si>
  <si>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</si>
  <si>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</si>
  <si>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</si>
  <si>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</si>
  <si>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</si>
  <si>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</si>
  <si>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</si>
  <si>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</si>
  <si>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</si>
  <si>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</si>
  <si>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</si>
  <si>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</si>
  <si>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</si>
  <si>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</si>
  <si>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</si>
  <si>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</si>
  <si>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</si>
  <si>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</si>
  <si>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</si>
  <si>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</si>
  <si>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</si>
  <si>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</si>
  <si>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</si>
  <si>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</si>
  <si>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</si>
  <si>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</si>
  <si>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</si>
  <si>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</si>
  <si>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</si>
  <si>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</si>
  <si>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</si>
  <si>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</si>
  <si>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</si>
  <si>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</si>
  <si>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</si>
  <si>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</si>
  <si>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</si>
  <si>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</si>
  <si>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</si>
  <si>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</si>
  <si>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</si>
  <si>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</si>
  <si>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</si>
  <si>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</si>
  <si>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</si>
  <si>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</si>
  <si>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</si>
  <si>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</si>
  <si>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</si>
  <si>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</si>
  <si>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</si>
  <si>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</si>
  <si>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</si>
  <si>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</si>
  <si>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</si>
  <si>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</si>
  <si>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</si>
  <si>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</si>
  <si>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</si>
  <si>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</si>
  <si>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</si>
  <si>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</si>
  <si>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</si>
  <si>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</si>
  <si>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</si>
  <si>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</si>
  <si>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</si>
  <si>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</si>
  <si>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</si>
  <si>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</si>
  <si>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</si>
  <si>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</si>
  <si>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</si>
  <si>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</si>
  <si>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</si>
  <si>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</si>
  <si>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</si>
  <si>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</si>
  <si>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</si>
  <si>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</si>
  <si>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</si>
  <si>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</si>
  <si>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</si>
  <si>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</si>
  <si>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</si>
  <si>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</si>
  <si>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</si>
  <si>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</si>
  <si>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</si>
  <si>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</si>
  <si>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</si>
  <si>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</si>
  <si>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</si>
  <si>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</si>
  <si>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</si>
  <si>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</si>
  <si>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</si>
  <si>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</si>
  <si>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</si>
  <si>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</si>
  <si>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</si>
  <si>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</si>
  <si>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</si>
  <si>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</si>
  <si>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</si>
  <si>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</si>
  <si>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</si>
  <si>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</si>
  <si>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</si>
  <si>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</si>
  <si>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</si>
  <si>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</si>
  <si>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</si>
  <si>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</si>
  <si>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</si>
  <si>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</si>
  <si>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</si>
  <si>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</si>
  <si>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</si>
  <si>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</si>
  <si>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</si>
  <si>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</si>
  <si>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</si>
  <si>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</si>
  <si>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</si>
  <si>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</si>
  <si>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</si>
  <si>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</si>
  <si>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</si>
  <si>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</si>
  <si>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</si>
  <si>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</si>
  <si>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</si>
  <si>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</si>
  <si>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</si>
  <si>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</si>
  <si>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</si>
  <si>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</si>
  <si>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</si>
  <si>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</si>
  <si>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</si>
  <si>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</si>
  <si>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</si>
  <si>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</si>
  <si>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</si>
  <si>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</si>
  <si>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</si>
  <si>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</si>
  <si>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</si>
  <si>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</si>
  <si>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</si>
  <si>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</si>
  <si>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</si>
  <si>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</si>
  <si>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</si>
  <si>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</si>
  <si>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</si>
  <si>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</si>
  <si>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</si>
  <si>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</si>
  <si>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</si>
  <si>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</si>
  <si>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</si>
  <si>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</si>
  <si>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</si>
  <si>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</si>
  <si>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</si>
  <si>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</si>
  <si>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</si>
  <si>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</si>
  <si>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</si>
  <si>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</si>
  <si>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</si>
  <si>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</si>
  <si>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</si>
  <si>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</si>
  <si>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</si>
  <si>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</si>
  <si>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</si>
  <si>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</si>
  <si>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</si>
  <si>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</si>
  <si>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</si>
  <si>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</si>
  <si>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</si>
  <si>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</si>
  <si>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</si>
  <si>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</si>
  <si>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</si>
  <si>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</si>
  <si>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</si>
  <si>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</si>
  <si>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</si>
  <si>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</si>
  <si>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</si>
  <si>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</si>
  <si>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</si>
  <si>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</si>
  <si>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</si>
  <si>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</si>
  <si>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</si>
  <si>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</si>
  <si>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</si>
  <si>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</si>
  <si>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</si>
  <si>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</si>
  <si>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</si>
  <si>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</si>
  <si>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</si>
  <si>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</si>
  <si>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</si>
  <si>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</si>
  <si>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</si>
  <si>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</si>
  <si>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</si>
  <si>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</si>
  <si>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</si>
  <si>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</si>
  <si>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</si>
  <si>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</si>
  <si>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</si>
  <si>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</si>
  <si>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</si>
  <si>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</si>
  <si>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</si>
  <si>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</si>
  <si>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</si>
  <si>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</si>
  <si>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</si>
  <si>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</si>
  <si>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</si>
  <si>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</si>
  <si>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</si>
  <si>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</si>
  <si>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</si>
  <si>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</si>
  <si>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</si>
  <si>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</si>
  <si>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</si>
  <si>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</si>
  <si>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</si>
  <si>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</si>
  <si>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</si>
  <si>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</si>
  <si>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</si>
  <si>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</si>
  <si>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</si>
  <si>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</si>
  <si>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</si>
  <si>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</si>
  <si>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</si>
  <si>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</si>
  <si>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</si>
  <si>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</si>
  <si>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</si>
  <si>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</si>
  <si>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</si>
  <si>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</si>
  <si>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</si>
  <si>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</si>
  <si>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</si>
  <si>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</si>
  <si>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</si>
  <si>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</si>
  <si>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</si>
  <si>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</si>
  <si>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</si>
  <si>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</si>
  <si>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</si>
  <si>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</si>
  <si>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</si>
  <si>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</si>
  <si>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</si>
  <si>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</si>
  <si>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</si>
  <si>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</si>
  <si>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</si>
  <si>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</si>
  <si>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</si>
  <si>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</si>
  <si>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</si>
  <si>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</si>
  <si>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</si>
  <si>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</si>
  <si>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</si>
  <si>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</si>
  <si>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</si>
  <si>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</si>
  <si>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</si>
  <si>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</si>
  <si>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</si>
  <si>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</si>
  <si>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</si>
  <si>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</si>
  <si>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</si>
  <si>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</si>
  <si>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</si>
  <si>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</si>
  <si>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</si>
  <si>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</si>
  <si>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</si>
  <si>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</si>
  <si>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</si>
  <si>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</si>
  <si>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</si>
  <si>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</si>
  <si>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</si>
  <si>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</si>
  <si>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</si>
  <si>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</si>
  <si>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</si>
  <si>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</si>
  <si>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</si>
  <si>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</si>
  <si>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</si>
  <si>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</si>
  <si>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</si>
  <si>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</si>
  <si>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</si>
  <si>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</si>
  <si>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</si>
  <si>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</si>
  <si>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</si>
  <si>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</si>
  <si>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</si>
  <si>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</si>
  <si>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</si>
  <si>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</si>
  <si>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</si>
  <si>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</si>
  <si>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</si>
  <si>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</si>
  <si>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</si>
  <si>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</si>
  <si>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</si>
  <si>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</si>
  <si>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</si>
  <si>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</si>
  <si>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</si>
  <si>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</si>
  <si>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</si>
  <si>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</si>
  <si>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</si>
  <si>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</si>
  <si>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</si>
  <si>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</si>
  <si>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</si>
  <si>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</si>
  <si>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</si>
  <si>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</si>
  <si>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</si>
  <si>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</si>
  <si>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</si>
  <si>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</si>
  <si>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</si>
  <si>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</si>
  <si>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</si>
  <si>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</si>
  <si>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</si>
  <si>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</si>
  <si>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</si>
  <si>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</si>
  <si>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</si>
  <si>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</si>
  <si>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</si>
  <si>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</si>
  <si>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</si>
  <si>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</si>
  <si>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</si>
  <si>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</si>
  <si>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</si>
  <si>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</si>
  <si>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</si>
  <si>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</si>
  <si>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</si>
  <si>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</si>
  <si>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</si>
  <si>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</si>
  <si>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</si>
  <si>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</si>
  <si>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</si>
  <si>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</si>
  <si>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</si>
  <si>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</si>
  <si>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</si>
  <si>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</si>
  <si>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</si>
  <si>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</si>
  <si>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</si>
  <si>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</si>
  <si>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</si>
  <si>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</si>
  <si>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</si>
  <si>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</si>
  <si>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</si>
  <si>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</si>
  <si>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</si>
  <si>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</si>
  <si>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</si>
  <si>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</si>
  <si>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</si>
  <si>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</si>
  <si>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</si>
  <si>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</si>
  <si>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</si>
  <si>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</si>
  <si>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</si>
  <si>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</si>
  <si>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</si>
  <si>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</si>
  <si>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</si>
  <si>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</si>
  <si>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</si>
  <si>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</si>
  <si>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</si>
  <si>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</si>
  <si>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</si>
  <si>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</si>
  <si>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</si>
  <si>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</si>
  <si>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</si>
  <si>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</si>
  <si>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</si>
  <si>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</si>
  <si>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</si>
  <si>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</si>
  <si>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</si>
  <si>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</si>
  <si>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</si>
  <si>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</si>
  <si>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</si>
  <si>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</si>
  <si>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</si>
  <si>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</si>
  <si>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</si>
  <si>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</si>
  <si>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</si>
  <si>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</si>
  <si>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</si>
  <si>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</si>
  <si>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</si>
  <si>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</si>
  <si>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</si>
  <si>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</si>
  <si>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</si>
  <si>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</si>
  <si>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</si>
  <si>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</si>
  <si>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</si>
  <si>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</si>
  <si>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</si>
  <si>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</si>
  <si>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</si>
  <si>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</si>
  <si>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</si>
  <si>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</si>
  <si>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</si>
  <si>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</si>
  <si>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</si>
  <si>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</si>
  <si>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</si>
  <si>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</si>
  <si>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</si>
  <si>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</si>
  <si>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</si>
  <si>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</si>
  <si>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</si>
  <si>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</si>
  <si>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</si>
  <si>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</si>
  <si>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</si>
  <si>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</si>
  <si>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</si>
  <si>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</si>
  <si>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</si>
  <si>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</si>
  <si>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</si>
  <si>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</si>
  <si>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</si>
  <si>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</si>
  <si>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</si>
  <si>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</si>
  <si>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</si>
  <si>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</si>
  <si>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</si>
  <si>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</si>
  <si>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</si>
  <si>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</si>
  <si>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</si>
  <si>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</si>
  <si>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</si>
  <si>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</si>
  <si>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</si>
  <si>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</si>
  <si>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</si>
  <si>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</si>
  <si>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</si>
  <si>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</si>
  <si>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</si>
  <si>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</si>
  <si>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</si>
  <si>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</si>
  <si>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</si>
  <si>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</si>
  <si>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</si>
  <si>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</si>
  <si>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</si>
  <si>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</si>
  <si>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</si>
  <si>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</si>
  <si>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</si>
  <si>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</si>
  <si>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</si>
  <si>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</si>
  <si>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</si>
  <si>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</si>
  <si>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</si>
  <si>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</si>
  <si>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</si>
  <si>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</si>
  <si>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</si>
  <si>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</si>
  <si>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</si>
  <si>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</si>
  <si>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</si>
  <si>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</si>
  <si>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</si>
  <si>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</si>
  <si>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</si>
  <si>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</si>
  <si>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</si>
  <si>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</si>
  <si>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</si>
  <si>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</si>
  <si>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</si>
  <si>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</si>
  <si>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</si>
  <si>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</si>
  <si>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</si>
  <si>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</si>
  <si>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</si>
  <si>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</si>
  <si>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</si>
  <si>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</si>
  <si>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</si>
  <si>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</si>
  <si>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</si>
  <si>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</si>
  <si>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</si>
  <si>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</si>
  <si>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</si>
  <si>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</si>
  <si>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</si>
  <si>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</si>
  <si>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</si>
  <si>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</si>
  <si>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</si>
  <si>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</si>
  <si>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</si>
  <si>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</si>
  <si>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</si>
  <si>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</si>
  <si>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</si>
  <si>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</si>
  <si>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</si>
  <si>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</si>
  <si>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</si>
  <si>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</si>
  <si>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</si>
  <si>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</si>
  <si>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</si>
  <si>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</si>
  <si>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</si>
  <si>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</si>
  <si>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</si>
  <si>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</si>
  <si>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</si>
  <si>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</si>
  <si>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</si>
  <si>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</si>
  <si>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</si>
  <si>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</si>
  <si>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</si>
  <si>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</si>
  <si>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</si>
  <si>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</si>
  <si>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</si>
  <si>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</si>
  <si>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</si>
  <si>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</si>
  <si>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</si>
  <si>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</si>
  <si>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</si>
  <si>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</si>
  <si>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</si>
  <si>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</si>
  <si>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</si>
  <si>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</si>
  <si>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</si>
  <si>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</si>
  <si>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</si>
  <si>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</si>
  <si>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</si>
  <si>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</si>
  <si>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</si>
  <si>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</si>
  <si>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</si>
  <si>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</si>
  <si>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</si>
  <si>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</si>
  <si>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</si>
  <si>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</si>
  <si>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</si>
  <si>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</si>
  <si>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</si>
  <si>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</si>
  <si>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</si>
  <si>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</si>
  <si>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</si>
  <si>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</si>
  <si>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</si>
  <si>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</si>
  <si>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</si>
  <si>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</si>
  <si>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</si>
  <si>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</si>
  <si>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</si>
  <si>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</si>
  <si>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</si>
  <si>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</si>
  <si>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</si>
  <si>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</si>
  <si>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</si>
  <si>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</si>
  <si>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</si>
  <si>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</si>
  <si>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</si>
  <si>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</si>
  <si>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</si>
  <si>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</si>
  <si>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</si>
  <si>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</si>
  <si>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</si>
  <si>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</si>
  <si>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</si>
  <si>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</si>
  <si>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</si>
  <si>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</si>
  <si>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</si>
  <si>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</si>
  <si>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</si>
  <si>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</si>
  <si>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</si>
  <si>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</si>
  <si>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</si>
  <si>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</si>
  <si>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</si>
  <si>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</si>
  <si>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</si>
  <si>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</si>
  <si>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</si>
  <si>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</si>
  <si>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</si>
  <si>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</si>
  <si>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</si>
  <si>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</si>
  <si>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</si>
  <si>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</si>
  <si>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</si>
  <si>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</si>
  <si>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</si>
  <si>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</si>
  <si>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</si>
  <si>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</si>
  <si>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</si>
  <si>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</si>
  <si>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</si>
  <si>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</si>
  <si>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</si>
  <si>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</si>
  <si>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</si>
  <si>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</si>
  <si>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</si>
  <si>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</si>
  <si>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</si>
  <si>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</si>
  <si>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</si>
  <si>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</si>
  <si>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</si>
  <si>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</si>
  <si>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</si>
  <si>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</si>
  <si>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</si>
  <si>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</si>
  <si>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</si>
  <si>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</si>
  <si>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</si>
  <si>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</si>
  <si>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</si>
  <si>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</si>
  <si>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</si>
  <si>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</si>
  <si>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</si>
  <si>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</si>
  <si>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</si>
  <si>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</si>
  <si>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</si>
  <si>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</si>
  <si>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</si>
  <si>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</si>
  <si>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</si>
  <si>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</si>
  <si>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</si>
  <si>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</si>
  <si>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</si>
  <si>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</si>
  <si>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</si>
  <si>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</si>
  <si>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</si>
  <si>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</si>
  <si>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</si>
  <si>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</si>
  <si>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</si>
  <si>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</si>
  <si>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</si>
  <si>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</si>
  <si>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</si>
  <si>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</si>
  <si>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</si>
  <si>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</si>
  <si>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</si>
  <si>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</si>
  <si>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</si>
  <si>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</si>
  <si>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</si>
  <si>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</si>
  <si>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</si>
  <si>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</si>
  <si>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</si>
  <si>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</si>
  <si>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</si>
  <si>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</si>
  <si>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</si>
  <si>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</si>
  <si>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</si>
  <si>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</si>
  <si>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</si>
  <si>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</si>
  <si>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</si>
  <si>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</si>
  <si>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</si>
  <si>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</si>
  <si>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</si>
  <si>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</si>
  <si>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</si>
  <si>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</si>
  <si>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</si>
  <si>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</si>
  <si>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</si>
  <si>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</si>
  <si>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</si>
  <si>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</si>
  <si>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</si>
  <si>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</si>
  <si>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</si>
  <si>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</si>
  <si>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</si>
  <si>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</si>
  <si>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</si>
  <si>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</si>
  <si>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</si>
  <si>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</si>
  <si>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</si>
  <si>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</si>
  <si>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</si>
  <si>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</si>
  <si>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</si>
  <si>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</si>
  <si>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</si>
  <si>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</si>
  <si>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</si>
  <si>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</si>
  <si>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</si>
  <si>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</si>
  <si>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</si>
  <si>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</si>
  <si>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</si>
  <si>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</si>
  <si>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</si>
  <si>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</si>
  <si>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</si>
  <si>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</si>
  <si>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</si>
  <si>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</si>
  <si>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</si>
  <si>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</si>
  <si>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</si>
  <si>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</si>
  <si>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</si>
  <si>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</si>
  <si>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</si>
  <si>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</si>
  <si>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</si>
  <si>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</si>
  <si>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</si>
  <si>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</si>
  <si>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</si>
  <si>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</si>
  <si>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</si>
  <si>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</si>
  <si>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</si>
  <si>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</si>
  <si>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</si>
  <si>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</si>
  <si>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</si>
  <si>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</si>
  <si>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</si>
  <si>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</si>
  <si>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</si>
  <si>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</si>
  <si>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</si>
  <si>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</si>
  <si>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</si>
  <si>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</si>
  <si>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</si>
  <si>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</si>
  <si>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</si>
  <si>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</si>
  <si>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</si>
  <si>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</si>
  <si>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</si>
  <si>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</si>
  <si>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</si>
  <si>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</si>
  <si>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</si>
  <si>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</si>
  <si>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</si>
  <si>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</si>
  <si>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</si>
  <si>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</si>
  <si>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</si>
  <si>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</si>
  <si>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</si>
  <si>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</si>
  <si>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</si>
  <si>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</si>
  <si>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</si>
  <si>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</si>
  <si>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</si>
  <si>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</si>
  <si>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</si>
  <si>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</si>
  <si>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</si>
  <si>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</si>
  <si>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</si>
  <si>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</si>
  <si>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</si>
  <si>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</si>
  <si>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</si>
  <si>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</si>
  <si>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</si>
  <si>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</si>
  <si>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</si>
  <si>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</si>
  <si>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</si>
  <si>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</si>
  <si>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</si>
  <si>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</si>
  <si>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</si>
  <si>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</si>
  <si>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</si>
  <si>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</si>
  <si>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</si>
  <si>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</si>
  <si>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</si>
  <si>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</si>
  <si>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</si>
  <si>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</si>
  <si>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</si>
  <si>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</si>
  <si>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</si>
  <si>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</si>
  <si>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</si>
  <si>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</si>
  <si>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</si>
  <si>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</si>
  <si>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</si>
  <si>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</si>
  <si>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</si>
  <si>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</si>
  <si>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</si>
  <si>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</si>
  <si>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</si>
  <si>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</si>
  <si>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</si>
  <si>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</si>
  <si>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</si>
  <si>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</si>
  <si>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</si>
  <si>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</si>
  <si>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</si>
  <si>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</si>
  <si>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</si>
  <si>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</si>
  <si>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</si>
  <si>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</si>
  <si>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</si>
  <si>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</si>
  <si>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</si>
  <si>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</si>
  <si>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</si>
  <si>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</si>
  <si>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</si>
  <si>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</si>
  <si>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</si>
  <si>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</si>
  <si>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</si>
  <si>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</si>
  <si>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</si>
  <si>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</si>
  <si>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</si>
  <si>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</si>
  <si>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</si>
  <si>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</si>
  <si>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</si>
  <si>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</si>
  <si>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</si>
  <si>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</si>
  <si>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</si>
  <si>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</si>
  <si>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</si>
  <si>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</si>
  <si>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</si>
  <si>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</si>
  <si>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</si>
  <si>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</si>
  <si>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</si>
  <si>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</si>
  <si>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</si>
  <si>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</si>
  <si>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</si>
  <si>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</si>
  <si>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</si>
  <si>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</si>
  <si>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</si>
  <si>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</si>
  <si>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</si>
  <si>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</si>
  <si>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</si>
  <si>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</si>
  <si>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</si>
  <si>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</si>
  <si>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</si>
  <si>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</si>
  <si>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</si>
  <si>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</si>
  <si>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</si>
  <si>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</si>
  <si>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</si>
  <si>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</si>
  <si>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</si>
  <si>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</si>
  <si>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</si>
  <si>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</si>
  <si>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</si>
  <si>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</si>
  <si>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</si>
  <si>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</si>
  <si>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</si>
  <si>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</si>
  <si>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</si>
  <si>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</si>
  <si>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</si>
  <si>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</si>
  <si>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</si>
  <si>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</si>
  <si>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</si>
  <si>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</si>
  <si>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</si>
  <si>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</si>
  <si>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</si>
  <si>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</si>
  <si>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</si>
  <si>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</si>
  <si>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</si>
  <si>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</si>
  <si>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</si>
  <si>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</si>
  <si>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</si>
  <si>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</si>
  <si>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</si>
  <si>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</si>
  <si>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</si>
  <si>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</si>
  <si>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</si>
  <si>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</si>
  <si>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</si>
  <si>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</si>
  <si>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</si>
  <si>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</si>
  <si>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</si>
  <si>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</si>
  <si>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</si>
  <si>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</si>
  <si>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</si>
  <si>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</si>
  <si>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</si>
  <si>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</si>
  <si>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</si>
  <si>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</si>
  <si>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</si>
  <si>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</si>
  <si>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</si>
  <si>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</si>
  <si>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</si>
  <si>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</si>
  <si>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</si>
  <si>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</si>
  <si>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</si>
  <si>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</si>
  <si>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</si>
  <si>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</si>
  <si>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</si>
  <si>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</si>
  <si>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</si>
  <si>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</si>
  <si>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</si>
  <si>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</si>
  <si>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</si>
  <si>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</si>
  <si>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</si>
  <si>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</si>
  <si>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</si>
  <si>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</si>
  <si>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</si>
  <si>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</si>
  <si>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</si>
  <si>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</si>
  <si>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</si>
  <si>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</si>
  <si>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</si>
  <si>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</si>
  <si>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</si>
  <si>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</si>
  <si>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</si>
  <si>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</si>
  <si>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</si>
  <si>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</si>
  <si>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</si>
  <si>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</si>
  <si>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</si>
  <si>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</si>
  <si>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</si>
  <si>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</si>
  <si>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</si>
  <si>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</si>
  <si>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</si>
  <si>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</si>
  <si>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</si>
  <si>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</si>
  <si>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</si>
  <si>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</si>
  <si>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</si>
  <si>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</si>
  <si>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</si>
  <si>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</si>
  <si>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</si>
  <si>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</si>
  <si>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</si>
  <si>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</si>
  <si>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</si>
  <si>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</si>
  <si>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</si>
  <si>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</si>
  <si>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</si>
  <si>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</si>
  <si>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</si>
  <si>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</si>
  <si>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</si>
  <si>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</si>
  <si>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</si>
  <si>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</si>
  <si>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</si>
  <si>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</si>
  <si>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</si>
  <si>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</si>
  <si>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</si>
  <si>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</si>
  <si>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</si>
  <si>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</si>
  <si>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</si>
  <si>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</si>
  <si>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</si>
  <si>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</si>
  <si>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</si>
  <si>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</si>
  <si>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</si>
  <si>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</si>
  <si>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</si>
  <si>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</si>
  <si>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</si>
  <si>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</si>
  <si>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</si>
  <si>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</si>
  <si>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</si>
  <si>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</si>
  <si>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</si>
  <si>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</si>
  <si>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</si>
  <si>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</si>
  <si>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</si>
  <si>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</si>
  <si>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</si>
  <si>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</si>
  <si>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</si>
  <si>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</si>
  <si>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</si>
  <si>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</si>
  <si>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</si>
  <si>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</si>
  <si>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</si>
  <si>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</si>
  <si>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</si>
  <si>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</si>
  <si>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</si>
  <si>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</si>
  <si>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</si>
  <si>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</si>
  <si>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</si>
  <si>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</si>
  <si>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</si>
  <si>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</si>
  <si>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</si>
  <si>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</si>
  <si>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</si>
  <si>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</si>
  <si>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</si>
  <si>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</si>
  <si>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</si>
  <si>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</si>
  <si>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</si>
  <si>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</si>
  <si>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</si>
  <si>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</si>
  <si>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</si>
  <si>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</si>
  <si>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</si>
  <si>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</si>
  <si>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</si>
  <si>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</si>
  <si>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</si>
  <si>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</si>
  <si>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</si>
  <si>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</si>
  <si>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</si>
  <si>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</si>
  <si>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</si>
  <si>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</si>
  <si>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</si>
  <si>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</si>
  <si>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</si>
  <si>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</si>
  <si>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</si>
  <si>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</si>
  <si>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</si>
  <si>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</si>
  <si>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</si>
  <si>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</si>
  <si>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</si>
  <si>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</si>
  <si>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</si>
  <si>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</si>
  <si>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</si>
  <si>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</si>
  <si>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</si>
  <si>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</si>
  <si>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</si>
  <si>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</si>
  <si>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</si>
  <si>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</si>
  <si>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</si>
  <si>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</si>
  <si>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</si>
  <si>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</si>
  <si>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</si>
  <si>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</si>
  <si>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</si>
  <si>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</si>
  <si>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</si>
  <si>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</si>
  <si>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</si>
  <si>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</si>
  <si>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</si>
  <si>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</si>
  <si>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</si>
  <si>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</si>
  <si>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</si>
  <si>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</si>
  <si>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</si>
  <si>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</si>
  <si>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</si>
  <si>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</si>
  <si>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</si>
  <si>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</si>
  <si>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</si>
  <si>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</si>
  <si>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</si>
  <si>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</si>
  <si>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</si>
  <si>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</si>
  <si>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</si>
  <si>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</si>
  <si>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</si>
  <si>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</si>
  <si>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</si>
  <si>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</si>
  <si>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</si>
  <si>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</si>
  <si>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</si>
  <si>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</si>
  <si>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</si>
  <si>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</si>
  <si>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</si>
  <si>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</si>
  <si>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</si>
  <si>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</si>
  <si>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</si>
  <si>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</si>
  <si>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</si>
  <si>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</si>
  <si>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</si>
  <si>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</si>
  <si>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</si>
  <si>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</si>
  <si>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</si>
  <si>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</si>
  <si>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</si>
  <si>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</si>
  <si>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</si>
  <si>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</si>
  <si>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</si>
  <si>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</si>
  <si>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</si>
  <si>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</si>
  <si>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</si>
  <si>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</si>
  <si>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</si>
  <si>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</si>
  <si>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</si>
  <si>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</si>
  <si>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</si>
  <si>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</si>
  <si>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</si>
  <si>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</si>
  <si>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</si>
  <si>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</si>
  <si>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</si>
  <si>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</si>
  <si>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</si>
  <si>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</si>
  <si>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</si>
  <si>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</si>
  <si>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</si>
  <si>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</si>
  <si>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</si>
  <si>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</si>
  <si>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</si>
  <si>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</si>
  <si>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</si>
  <si>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</si>
  <si>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</si>
  <si>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</si>
  <si>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</si>
  <si>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</si>
  <si>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</si>
  <si>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</si>
  <si>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</si>
  <si>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</si>
  <si>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</si>
  <si>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</si>
  <si>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</si>
  <si>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</si>
  <si>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</si>
  <si>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</si>
  <si>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</si>
  <si>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</si>
  <si>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</si>
  <si>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</si>
  <si>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</si>
  <si>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</si>
  <si>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</si>
  <si>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</si>
  <si>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</si>
  <si>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</si>
  <si>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</si>
  <si>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</si>
  <si>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</si>
  <si>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</si>
  <si>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</si>
  <si>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</si>
  <si>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</si>
  <si>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</si>
  <si>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</si>
  <si>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</si>
  <si>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</si>
  <si>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</si>
  <si>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</si>
  <si>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</si>
  <si>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</si>
  <si>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</si>
  <si>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</si>
  <si>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</si>
  <si>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</si>
  <si>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</si>
  <si>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</si>
  <si>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</si>
  <si>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</si>
  <si>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</si>
  <si>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</si>
  <si>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</si>
  <si>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</si>
  <si>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</si>
  <si>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</si>
  <si>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</si>
  <si>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</si>
  <si>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</si>
  <si>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</si>
  <si>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</si>
  <si>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</si>
  <si>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</si>
  <si>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</si>
  <si>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</si>
  <si>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</si>
  <si>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</si>
  <si>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</si>
  <si>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</si>
  <si>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</si>
  <si>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</si>
  <si>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</si>
  <si>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</si>
  <si>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</si>
  <si>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</si>
  <si>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</si>
  <si>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</si>
  <si>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</si>
  <si>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</si>
  <si>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</si>
  <si>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</si>
  <si>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</si>
  <si>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</si>
  <si>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</si>
  <si>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</si>
  <si>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</si>
  <si>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</si>
  <si>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</si>
  <si>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</si>
  <si>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</si>
  <si>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</si>
  <si>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</si>
  <si>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</si>
  <si>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</si>
  <si>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</si>
  <si>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</si>
  <si>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</si>
  <si>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</si>
  <si>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</si>
  <si>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</si>
  <si>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</si>
  <si>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</si>
  <si>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</si>
  <si>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</si>
  <si>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</si>
  <si>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</si>
  <si>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</si>
  <si>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</si>
  <si>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</si>
  <si>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</si>
  <si>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</si>
  <si>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</si>
  <si>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</si>
  <si>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</si>
  <si>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</si>
  <si>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</si>
  <si>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</si>
  <si>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</si>
  <si>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</si>
  <si>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</si>
  <si>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</si>
  <si>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</si>
  <si>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</si>
  <si>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</si>
  <si>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</si>
  <si>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</si>
  <si>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</si>
  <si>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</si>
  <si>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</si>
  <si>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</si>
  <si>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</si>
  <si>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</si>
  <si>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</si>
  <si>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</si>
  <si>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</si>
  <si>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</si>
  <si>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</si>
  <si>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</si>
  <si>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</si>
  <si>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</si>
  <si>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</si>
  <si>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</si>
  <si>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</si>
  <si>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</si>
  <si>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</si>
  <si>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</si>
  <si>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</si>
  <si>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</si>
  <si>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</si>
  <si>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</si>
  <si>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</si>
  <si>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</si>
  <si>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</si>
  <si>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</si>
  <si>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</si>
  <si>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</si>
  <si>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</si>
  <si>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</si>
  <si>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</si>
  <si>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</si>
  <si>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</si>
  <si>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</si>
  <si>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</si>
  <si>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</si>
  <si>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</si>
  <si>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</si>
  <si>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</si>
  <si>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</si>
  <si>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</si>
  <si>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</si>
  <si>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</si>
  <si>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</si>
  <si>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</si>
  <si>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</si>
  <si>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</si>
  <si>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</si>
  <si>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</si>
  <si>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</si>
  <si>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</si>
  <si>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</si>
  <si>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</si>
  <si>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</si>
  <si>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</si>
  <si>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</si>
  <si>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</si>
  <si>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</si>
  <si>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</si>
  <si>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</si>
  <si>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</si>
  <si>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</si>
  <si>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</si>
  <si>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</si>
  <si>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</si>
  <si>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</si>
  <si>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</si>
  <si>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</si>
  <si>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</si>
  <si>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</si>
  <si>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</si>
  <si>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</si>
  <si>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</si>
  <si>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</si>
  <si>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</si>
  <si>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</si>
  <si>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</si>
  <si>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</si>
  <si>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</si>
  <si>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</si>
  <si>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</si>
  <si>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</si>
  <si>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</si>
  <si>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</si>
  <si>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</si>
  <si>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</si>
  <si>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</si>
  <si>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</si>
  <si>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</si>
  <si>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</si>
  <si>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</si>
  <si>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</si>
  <si>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</si>
  <si>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</si>
  <si>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</si>
  <si>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</si>
  <si>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</si>
  <si>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</si>
  <si>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</si>
  <si>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</si>
  <si>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</si>
  <si>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</si>
  <si>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</si>
  <si>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</si>
  <si>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</si>
  <si>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</si>
  <si>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</si>
  <si>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</si>
  <si>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</si>
  <si>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</si>
  <si>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</si>
  <si>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</si>
  <si>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</si>
  <si>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</si>
  <si>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</si>
  <si>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</si>
  <si>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</si>
  <si>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</si>
  <si>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</si>
  <si>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</si>
  <si>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</si>
  <si>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</si>
  <si>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</si>
  <si>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</si>
  <si>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</si>
  <si>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</si>
  <si>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</si>
  <si>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</si>
  <si>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</si>
  <si>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</si>
  <si>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</si>
  <si>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</si>
  <si>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</si>
  <si>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</si>
  <si>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</si>
  <si>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</si>
  <si>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</si>
  <si>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</si>
  <si>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</si>
  <si>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</si>
  <si>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</si>
  <si>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</si>
  <si>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</si>
  <si>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</si>
  <si>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</si>
  <si>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</si>
  <si>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</si>
  <si>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</si>
  <si>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</si>
  <si>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</si>
  <si>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</si>
  <si>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</si>
  <si>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</si>
  <si>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</si>
  <si>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</si>
  <si>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</si>
  <si>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</si>
  <si>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</si>
  <si>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</si>
  <si>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</si>
  <si>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</si>
  <si>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</si>
  <si>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</si>
  <si>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</si>
  <si>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</si>
  <si>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</si>
  <si>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</si>
  <si>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</si>
  <si>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</si>
  <si>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</si>
  <si>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</si>
  <si>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</si>
  <si>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</si>
  <si>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</si>
  <si>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</si>
  <si>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</si>
  <si>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</si>
  <si>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</si>
  <si>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</si>
  <si>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</si>
  <si>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</si>
  <si>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</si>
  <si>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</si>
  <si>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</si>
  <si>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</si>
  <si>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</si>
  <si>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</si>
  <si>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</si>
  <si>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</si>
  <si>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</si>
  <si>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</si>
  <si>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</si>
  <si>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</si>
  <si>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</si>
  <si>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</si>
  <si>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</si>
  <si>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</si>
  <si>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</si>
  <si>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</si>
  <si>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</si>
  <si>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</si>
  <si>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</si>
  <si>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</si>
  <si>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</si>
  <si>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</si>
  <si>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</si>
  <si>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</si>
  <si>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</si>
  <si>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</si>
  <si>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</si>
  <si>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</si>
  <si>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</si>
  <si>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</si>
  <si>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</si>
  <si>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</si>
  <si>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</si>
  <si>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</si>
  <si>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</si>
  <si>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</si>
  <si>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</si>
  <si>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</si>
  <si>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</si>
  <si>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</si>
  <si>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</si>
  <si>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</si>
  <si>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</si>
  <si>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</si>
  <si>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</si>
  <si>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</si>
  <si>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</si>
  <si>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</si>
  <si>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</si>
  <si>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</si>
  <si>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</si>
  <si>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</si>
  <si>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</si>
  <si>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</si>
  <si>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</si>
  <si>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</si>
  <si>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</si>
  <si>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</si>
  <si>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</si>
  <si>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</si>
  <si>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</si>
  <si>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</si>
  <si>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</si>
  <si>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</si>
  <si>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</si>
  <si>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</si>
  <si>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</si>
  <si>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</si>
  <si>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</si>
  <si>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</si>
  <si>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</si>
  <si>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</si>
  <si>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</si>
  <si>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</si>
  <si>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</si>
  <si>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</si>
  <si>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</si>
  <si>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</si>
  <si>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</si>
  <si>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</si>
  <si>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</si>
  <si>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</si>
  <si>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</si>
  <si>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</si>
  <si>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</si>
  <si>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</si>
  <si>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</si>
  <si>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</si>
  <si>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</si>
  <si>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</si>
  <si>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</si>
  <si>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</si>
  <si>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</si>
  <si>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</si>
  <si>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</si>
  <si>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</si>
  <si>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</si>
  <si>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</si>
  <si>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</si>
  <si>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</si>
  <si>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</si>
  <si>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</si>
  <si>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</si>
  <si>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</si>
  <si>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</si>
  <si>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</si>
  <si>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</si>
  <si>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</si>
  <si>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</si>
  <si>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</si>
  <si>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</si>
  <si>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</si>
  <si>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</si>
  <si>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</si>
  <si>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</si>
  <si>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</si>
  <si>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</si>
  <si>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</si>
  <si>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</si>
  <si>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</si>
  <si>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</si>
  <si>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</si>
  <si>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</si>
  <si>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</si>
  <si>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</si>
  <si>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</si>
  <si>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</si>
  <si>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</si>
  <si>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</si>
  <si>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</si>
  <si>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</si>
  <si>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</si>
  <si>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</si>
  <si>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</si>
  <si>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</si>
  <si>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</si>
  <si>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</si>
  <si>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</si>
  <si>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</si>
  <si>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</si>
  <si>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</si>
  <si>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</si>
  <si>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</si>
  <si>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</si>
  <si>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</si>
  <si>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</si>
  <si>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</si>
  <si>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</si>
  <si>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</si>
  <si>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</si>
  <si>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</si>
  <si>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</si>
  <si>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</si>
  <si>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</si>
  <si>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</si>
  <si>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</si>
  <si>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</si>
  <si>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</si>
  <si>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</si>
  <si>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</si>
  <si>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</si>
  <si>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</si>
  <si>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</si>
  <si>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</si>
  <si>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</si>
  <si>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</si>
  <si>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</si>
  <si>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</si>
  <si>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</si>
  <si>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</si>
  <si>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</si>
  <si>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</si>
  <si>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</si>
  <si>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</si>
  <si>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</si>
  <si>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</si>
  <si>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</si>
  <si>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</si>
  <si>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</si>
  <si>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</si>
  <si>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</si>
  <si>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</si>
  <si>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</si>
  <si>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</si>
  <si>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</si>
  <si>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</si>
  <si>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</si>
  <si>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</si>
  <si>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</si>
  <si>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</si>
  <si>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</si>
  <si>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</si>
  <si>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</si>
  <si>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</si>
  <si>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</si>
  <si>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</si>
  <si>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</si>
  <si>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</si>
  <si>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</si>
  <si>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</si>
  <si>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</si>
  <si>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</si>
  <si>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</si>
  <si>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</si>
  <si>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</si>
  <si>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</si>
  <si>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</si>
  <si>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</si>
  <si>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</si>
  <si>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</si>
  <si>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</si>
  <si>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</si>
  <si>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</si>
  <si>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</si>
  <si>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</si>
  <si>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</si>
  <si>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</si>
  <si>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</si>
  <si>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</si>
  <si>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</si>
  <si>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</si>
  <si>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</si>
  <si>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</si>
  <si>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</si>
  <si>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</si>
  <si>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</si>
  <si>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</si>
  <si>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</si>
  <si>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</si>
  <si>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</si>
  <si>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</si>
  <si>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</si>
  <si>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</si>
  <si>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</si>
  <si>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</si>
  <si>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</si>
  <si>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</si>
  <si>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</si>
  <si>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</si>
  <si>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</si>
  <si>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</si>
  <si>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</si>
  <si>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</si>
  <si>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</si>
  <si>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</si>
  <si>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</si>
  <si>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</si>
  <si>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</si>
  <si>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</si>
  <si>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</si>
  <si>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</si>
  <si>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</si>
  <si>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</si>
  <si>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</si>
  <si>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</si>
  <si>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</si>
  <si>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</si>
  <si>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</si>
  <si>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</si>
  <si>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</si>
  <si>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</si>
  <si>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</si>
  <si>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</si>
  <si>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</si>
  <si>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</si>
  <si>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</si>
  <si>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</si>
  <si>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</si>
  <si>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</si>
  <si>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</si>
  <si>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</si>
  <si>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</si>
  <si>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</si>
  <si>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</si>
  <si>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</si>
  <si>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</si>
  <si>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</si>
  <si>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</si>
  <si>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</si>
  <si>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</si>
  <si>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</si>
  <si>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</si>
  <si>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</si>
  <si>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</si>
  <si>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</si>
  <si>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</si>
  <si>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</si>
  <si>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</si>
  <si>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</si>
  <si>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</si>
  <si>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</si>
  <si>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</si>
  <si>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</si>
  <si>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</si>
  <si>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</si>
  <si>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</si>
  <si>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</si>
  <si>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</si>
  <si>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</si>
  <si>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</si>
  <si>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</si>
  <si>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</si>
  <si>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</si>
  <si>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</si>
  <si>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</si>
  <si>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</si>
  <si>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</si>
  <si>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</si>
  <si>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</si>
  <si>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</si>
  <si>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</si>
  <si>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</si>
  <si>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</si>
  <si>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</si>
  <si>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</si>
  <si>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</si>
  <si>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</si>
  <si>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</si>
  <si>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</si>
  <si>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</si>
  <si>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</si>
  <si>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</si>
  <si>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</si>
  <si>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</si>
  <si>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</si>
  <si>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</si>
  <si>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</si>
  <si>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</si>
  <si>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</si>
  <si>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</si>
  <si>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</si>
  <si>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</si>
  <si>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</si>
  <si>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</si>
  <si>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</si>
  <si>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</si>
  <si>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</si>
  <si>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</si>
  <si>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</si>
  <si>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</si>
  <si>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</si>
  <si>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</si>
  <si>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</si>
  <si>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</si>
  <si>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</si>
  <si>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</si>
  <si>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</si>
  <si>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</si>
  <si>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</si>
  <si>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</si>
  <si>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</si>
  <si>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</si>
  <si>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</si>
  <si>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</si>
  <si>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</si>
  <si>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</si>
  <si>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</si>
  <si>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</si>
  <si>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</si>
  <si>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</si>
  <si>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</si>
  <si>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</si>
  <si>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</si>
  <si>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</si>
  <si>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</si>
  <si>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</si>
  <si>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</si>
  <si>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</si>
  <si>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</si>
  <si>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</si>
  <si>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</si>
  <si>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</si>
  <si>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</si>
  <si>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</si>
  <si>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</si>
  <si>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</si>
  <si>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</si>
  <si>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</si>
  <si>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</si>
  <si>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</si>
  <si>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</si>
  <si>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</si>
  <si>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</si>
  <si>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</si>
  <si>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</si>
  <si>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</si>
  <si>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</si>
  <si>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</si>
  <si>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</si>
  <si>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</si>
  <si>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</si>
  <si>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</si>
  <si>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</si>
  <si>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</si>
  <si>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</si>
  <si>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</si>
  <si>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</si>
  <si>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</si>
  <si>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</si>
  <si>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</si>
  <si>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</si>
  <si>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</si>
  <si>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</si>
  <si>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</si>
  <si>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</si>
  <si>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</si>
  <si>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</si>
  <si>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</si>
  <si>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</si>
  <si>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</si>
  <si>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</si>
  <si>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</si>
  <si>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</si>
  <si>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</si>
  <si>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</si>
  <si>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</si>
  <si>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</si>
  <si>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</si>
  <si>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</si>
  <si>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</si>
  <si>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</si>
  <si>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</si>
  <si>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</si>
  <si>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</si>
  <si>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</si>
  <si>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</si>
  <si>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</si>
  <si>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</si>
  <si>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</si>
  <si>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</si>
  <si>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</si>
  <si>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</si>
  <si>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</si>
  <si>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</si>
  <si>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</si>
  <si>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</si>
  <si>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</si>
  <si>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</si>
  <si>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</si>
  <si>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</si>
  <si>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</si>
  <si>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</si>
  <si>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</si>
  <si>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</si>
  <si>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</si>
  <si>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</si>
  <si>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</si>
  <si>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</si>
  <si>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</si>
  <si>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</si>
  <si>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</si>
  <si>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</si>
  <si>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</si>
  <si>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</si>
  <si>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</si>
  <si>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</si>
  <si>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</si>
  <si>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</si>
  <si>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</si>
  <si>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</si>
  <si>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</si>
  <si>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</si>
  <si>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</si>
  <si>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</si>
  <si>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</si>
  <si>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</si>
  <si>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</si>
  <si>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</si>
  <si>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</si>
  <si>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</si>
  <si>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</si>
  <si>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</si>
  <si>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</si>
  <si>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</si>
  <si>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</si>
  <si>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</si>
  <si>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</si>
  <si>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</si>
  <si>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</si>
  <si>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</si>
  <si>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</si>
  <si>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</si>
  <si>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</si>
  <si>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</si>
  <si>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</si>
  <si>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</si>
  <si>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</si>
  <si>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</si>
  <si>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</si>
  <si>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</si>
  <si>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</si>
  <si>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</si>
  <si>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</si>
  <si>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</si>
  <si>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</si>
  <si>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</si>
  <si>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</si>
  <si>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</si>
  <si>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</si>
  <si>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</si>
  <si>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</si>
  <si>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</si>
  <si>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</si>
  <si>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</si>
  <si>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</si>
  <si>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</si>
  <si>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</si>
  <si>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</si>
  <si>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</si>
  <si>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</si>
  <si>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</si>
  <si>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</si>
  <si>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</si>
  <si>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</si>
  <si>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</si>
  <si>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</si>
  <si>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</si>
  <si>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</si>
  <si>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</si>
  <si>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</si>
  <si>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</si>
  <si>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</si>
  <si>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</si>
  <si>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</si>
  <si>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</si>
  <si>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</si>
  <si>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</si>
  <si>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</si>
  <si>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</si>
  <si>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</si>
  <si>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</si>
  <si>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</si>
  <si>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</si>
  <si>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</si>
  <si>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</si>
  <si>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</si>
  <si>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</si>
  <si>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</si>
  <si>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</si>
  <si>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</si>
  <si>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</si>
  <si>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</si>
  <si>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</si>
  <si>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</si>
  <si>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</si>
  <si>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</si>
  <si>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</si>
  <si>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</si>
  <si>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</si>
  <si>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</si>
  <si>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</si>
  <si>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</si>
  <si>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</si>
  <si>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</si>
  <si>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</si>
  <si>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</si>
  <si>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</si>
  <si>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</si>
  <si>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</si>
  <si>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</si>
  <si>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</si>
  <si>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</si>
  <si>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</si>
  <si>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</si>
  <si>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</si>
  <si>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</si>
  <si>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</si>
  <si>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</si>
  <si>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</si>
  <si>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</si>
  <si>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</si>
  <si>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</si>
  <si>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</si>
  <si>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</si>
  <si>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</si>
  <si>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</si>
  <si>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</si>
  <si>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</si>
  <si>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</si>
  <si>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</si>
  <si>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</si>
  <si>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</si>
  <si>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</si>
  <si>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</si>
  <si>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</si>
  <si>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</si>
  <si>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</si>
  <si>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</si>
  <si>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</si>
  <si>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</si>
  <si>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</si>
  <si>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</si>
  <si>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</si>
  <si>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</si>
  <si>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</si>
  <si>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</si>
  <si>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</si>
  <si>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</si>
  <si>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</si>
  <si>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</si>
  <si>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</si>
  <si>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</si>
  <si>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</si>
  <si>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</si>
  <si>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</si>
  <si>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</si>
  <si>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</si>
  <si>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</si>
  <si>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</si>
  <si>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</si>
  <si>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</si>
  <si>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</si>
  <si>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</si>
  <si>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</si>
  <si>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</si>
  <si>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</si>
  <si>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</si>
  <si>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</si>
  <si>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</si>
  <si>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</si>
  <si>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</si>
  <si>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</si>
  <si>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</si>
  <si>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</si>
  <si>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</si>
  <si>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</si>
  <si>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</si>
  <si>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</si>
  <si>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</si>
  <si>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</si>
  <si>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</si>
  <si>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</si>
  <si>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</si>
  <si>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</si>
  <si>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</si>
  <si>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</si>
  <si>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</si>
  <si>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</si>
  <si>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</si>
  <si>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</si>
  <si>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</si>
  <si>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</si>
  <si>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</si>
  <si>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</si>
  <si>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</si>
  <si>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</si>
  <si>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</si>
  <si>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</si>
  <si>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</si>
  <si>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</si>
  <si>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</si>
  <si>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</si>
  <si>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</si>
  <si>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</si>
  <si>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</si>
  <si>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</si>
  <si>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</si>
  <si>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</si>
  <si>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</si>
  <si>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</si>
  <si>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</si>
  <si>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</si>
  <si>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</si>
  <si>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</si>
  <si>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</si>
  <si>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</si>
  <si>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</si>
  <si>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</si>
  <si>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</si>
  <si>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</si>
  <si>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</si>
  <si>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</si>
  <si>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</si>
  <si>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</si>
  <si>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</si>
  <si>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</si>
  <si>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</si>
  <si>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</si>
  <si>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</si>
  <si>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</si>
  <si>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</si>
  <si>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</si>
  <si>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</si>
  <si>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</si>
  <si>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</si>
  <si>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</si>
  <si>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</si>
  <si>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</si>
  <si>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</si>
  <si>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</si>
  <si>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</si>
  <si>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</si>
  <si>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</si>
  <si>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</si>
  <si>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</si>
  <si>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</si>
  <si>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</si>
  <si>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</si>
  <si>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</si>
  <si>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</si>
  <si>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</si>
  <si>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</si>
  <si>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</si>
  <si>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</si>
  <si>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</si>
  <si>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</si>
  <si>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</si>
  <si>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</si>
  <si>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</si>
  <si>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</si>
  <si>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</si>
  <si>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</si>
  <si>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</si>
  <si>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</si>
  <si>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</si>
  <si>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</si>
  <si>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</si>
  <si>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</si>
  <si>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</si>
  <si>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</si>
  <si>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</si>
  <si>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</si>
  <si>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</si>
  <si>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</si>
  <si>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</si>
  <si>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</si>
  <si>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</si>
  <si>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</si>
  <si>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</si>
  <si>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</si>
  <si>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</si>
  <si>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</si>
  <si>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</si>
  <si>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</si>
  <si>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</si>
  <si>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</si>
  <si>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</si>
  <si>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</si>
  <si>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</si>
  <si>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</si>
  <si>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</si>
  <si>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</si>
  <si>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</si>
  <si>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</si>
  <si>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</si>
  <si>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</si>
  <si>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</si>
  <si>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</si>
  <si>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</si>
  <si>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</si>
  <si>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</si>
  <si>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</si>
  <si>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</si>
  <si>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</si>
  <si>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</si>
  <si>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</si>
  <si>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</si>
  <si>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</si>
  <si>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</si>
  <si>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</si>
  <si>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</si>
  <si>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</si>
  <si>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</si>
  <si>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</si>
  <si>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</si>
  <si>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</si>
  <si>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</si>
  <si>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</si>
  <si>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</si>
  <si>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</si>
  <si>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</si>
  <si>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</si>
  <si>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</si>
  <si>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</si>
  <si>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</si>
  <si>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</si>
  <si>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</si>
  <si>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</si>
  <si>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</si>
  <si>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</si>
  <si>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</si>
  <si>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</si>
  <si>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</si>
  <si>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</si>
  <si>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</si>
  <si>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</si>
  <si>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</si>
  <si>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</si>
  <si>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</si>
  <si>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</si>
  <si>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</si>
  <si>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</si>
  <si>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</si>
  <si>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</si>
  <si>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</si>
  <si>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</si>
  <si>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</si>
  <si>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</si>
  <si>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</si>
  <si>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</si>
  <si>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</si>
  <si>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</si>
  <si>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</si>
  <si>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</si>
  <si>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</si>
  <si>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</si>
  <si>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</si>
  <si>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</si>
  <si>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</si>
  <si>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</si>
  <si>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</si>
  <si>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</si>
  <si>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</si>
  <si>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</si>
  <si>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</si>
  <si>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</si>
  <si>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</si>
  <si>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</si>
  <si>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</si>
  <si>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</si>
  <si>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</si>
  <si>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</si>
  <si>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</si>
  <si>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</si>
  <si>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</si>
  <si>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</si>
  <si>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</si>
  <si>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</si>
  <si>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</si>
  <si>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</si>
  <si>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</si>
  <si>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</si>
  <si>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</si>
  <si>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</si>
  <si>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</si>
  <si>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</si>
  <si>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</si>
  <si>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</si>
  <si>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</si>
  <si>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</si>
  <si>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</si>
  <si>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</si>
  <si>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</si>
  <si>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</si>
  <si>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</si>
  <si>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</si>
  <si>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</si>
  <si>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</si>
  <si>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</si>
  <si>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</si>
  <si>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</si>
  <si>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</si>
  <si>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</si>
  <si>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</si>
  <si>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</si>
  <si>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</si>
  <si>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</si>
  <si>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</si>
  <si>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</si>
  <si>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</si>
  <si>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</si>
  <si>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</si>
  <si>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</si>
  <si>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</si>
  <si>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</si>
  <si>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</si>
  <si>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</si>
  <si>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</si>
  <si>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</si>
  <si>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</si>
  <si>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</si>
  <si>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</si>
  <si>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</si>
  <si>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</si>
  <si>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</si>
  <si>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</si>
  <si>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</si>
  <si>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</si>
  <si>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</si>
  <si>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</si>
  <si>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</si>
  <si>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</si>
  <si>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</si>
  <si>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</si>
  <si>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</si>
  <si>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</si>
  <si>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</si>
  <si>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</si>
  <si>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</si>
  <si>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</si>
  <si>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</si>
  <si>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</si>
  <si>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</si>
  <si>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</si>
  <si>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</si>
  <si>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</si>
  <si>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</si>
  <si>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</si>
  <si>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</si>
  <si>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</si>
  <si>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</si>
  <si>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</si>
  <si>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</si>
  <si>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</si>
  <si>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</si>
  <si>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</si>
  <si>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</si>
  <si>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</si>
  <si>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</si>
  <si>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</si>
  <si>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</si>
  <si>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</si>
  <si>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</si>
  <si>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</si>
  <si>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</si>
  <si>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</si>
  <si>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</si>
  <si>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</si>
  <si>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</si>
  <si>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</si>
  <si>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</si>
  <si>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</si>
  <si>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</si>
  <si>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</si>
  <si>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</si>
  <si>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</si>
  <si>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</si>
  <si>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</si>
  <si>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</si>
  <si>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</si>
  <si>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</si>
  <si>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</si>
  <si>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</si>
  <si>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</si>
  <si>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</si>
  <si>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</si>
  <si>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</si>
  <si>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</si>
  <si>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</si>
  <si>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</si>
  <si>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</si>
  <si>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</si>
  <si>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</si>
  <si>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</si>
  <si>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</si>
  <si>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</si>
  <si>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</si>
  <si>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</si>
  <si>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</si>
  <si>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</si>
  <si>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</si>
  <si>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</si>
  <si>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</si>
  <si>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</si>
  <si>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</si>
  <si>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</si>
  <si>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</si>
  <si>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</si>
  <si>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</si>
  <si>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</si>
  <si>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</si>
  <si>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</si>
  <si>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</si>
  <si>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</si>
  <si>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</si>
  <si>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</si>
  <si>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</si>
  <si>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</si>
  <si>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</si>
  <si>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</si>
  <si>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</si>
  <si>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</si>
  <si>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</si>
  <si>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</si>
  <si>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</si>
  <si>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</si>
  <si>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</si>
  <si>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</si>
  <si>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</si>
  <si>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</si>
  <si>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</si>
  <si>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</si>
  <si>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</si>
  <si>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</si>
  <si>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</si>
  <si>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</si>
  <si>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</si>
  <si>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</si>
  <si>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</si>
  <si>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</si>
  <si>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</si>
  <si>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</si>
  <si>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</si>
  <si>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</si>
  <si>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</si>
  <si>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</si>
  <si>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</si>
  <si>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</si>
  <si>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</si>
  <si>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</si>
  <si>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</si>
  <si>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</si>
  <si>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</si>
  <si>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</si>
  <si>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</si>
  <si>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</si>
  <si>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</si>
  <si>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</si>
  <si>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</si>
  <si>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</si>
  <si>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</si>
  <si>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</si>
  <si>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</si>
  <si>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</si>
  <si>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</si>
  <si>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</si>
  <si>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</si>
  <si>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</si>
  <si>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</si>
  <si>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</si>
  <si>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</si>
  <si>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</si>
  <si>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</si>
  <si>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</si>
  <si>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</si>
  <si>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</si>
  <si>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</si>
  <si>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</si>
  <si>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</si>
  <si>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</si>
  <si>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</si>
  <si>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</si>
  <si>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</si>
  <si>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</si>
  <si>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</si>
  <si>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</si>
  <si>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</si>
  <si>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</si>
  <si>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</si>
  <si>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</si>
  <si>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</si>
  <si>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</si>
  <si>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</si>
  <si>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</si>
  <si>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</si>
  <si>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</si>
  <si>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</si>
  <si>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</si>
  <si>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</si>
  <si>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</si>
  <si>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</si>
  <si>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</si>
  <si>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</si>
  <si>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</si>
  <si>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</si>
  <si>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</si>
  <si>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</si>
  <si>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</si>
  <si>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</si>
  <si>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</si>
  <si>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</si>
  <si>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</si>
  <si>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</si>
  <si>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</si>
  <si>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</si>
  <si>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</si>
  <si>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</si>
  <si>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</si>
  <si>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</si>
  <si>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</si>
  <si>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</si>
  <si>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</si>
  <si>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</si>
  <si>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</si>
  <si>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</si>
  <si>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</si>
  <si>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</si>
  <si>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</si>
  <si>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</si>
  <si>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</si>
  <si>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</si>
  <si>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</si>
  <si>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</si>
  <si>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</si>
  <si>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</si>
  <si>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</si>
  <si>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</si>
  <si>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</si>
  <si>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</si>
  <si>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</si>
  <si>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</si>
  <si>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</si>
  <si>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</si>
  <si>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</si>
  <si>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</si>
  <si>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</si>
  <si>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</si>
  <si>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</si>
  <si>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</si>
  <si>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</si>
  <si>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</si>
  <si>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</si>
  <si>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</si>
  <si>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</si>
  <si>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</si>
  <si>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</si>
  <si>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</si>
  <si>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</si>
  <si>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</si>
  <si>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</si>
  <si>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</si>
  <si>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</si>
  <si>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</si>
  <si>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</si>
  <si>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</si>
  <si>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</si>
  <si>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</si>
  <si>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</si>
  <si>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</si>
  <si>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</si>
  <si>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</si>
  <si>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</si>
  <si>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</si>
  <si>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</si>
  <si>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</si>
  <si>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</si>
  <si>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</si>
  <si>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</si>
  <si>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</si>
  <si>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</si>
  <si>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</si>
  <si>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</si>
  <si>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</si>
  <si>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</si>
  <si>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</si>
  <si>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</si>
  <si>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</si>
  <si>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</si>
  <si>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</si>
  <si>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</si>
  <si>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</si>
  <si>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</si>
  <si>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</si>
  <si>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</si>
  <si>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</si>
  <si>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</si>
  <si>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</si>
  <si>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</si>
  <si>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</si>
  <si>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</si>
  <si>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</si>
  <si>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</si>
  <si>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</si>
  <si>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</si>
  <si>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</si>
  <si>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</si>
  <si>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</si>
  <si>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</si>
  <si>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</si>
  <si>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</si>
  <si>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</si>
  <si>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</si>
  <si>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</si>
  <si>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</si>
  <si>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</si>
  <si>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</si>
  <si>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</si>
  <si>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</si>
  <si>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</si>
  <si>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</si>
  <si>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</si>
  <si>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</si>
  <si>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</si>
  <si>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</si>
  <si>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</si>
  <si>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</si>
  <si>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</si>
  <si>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</si>
  <si>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</si>
  <si>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</si>
  <si>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</si>
  <si>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</si>
  <si>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</si>
  <si>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</si>
  <si>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</si>
  <si>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</si>
  <si>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</si>
  <si>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</si>
  <si>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</si>
  <si>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</si>
  <si>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</si>
  <si>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</si>
  <si>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</si>
  <si>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</si>
  <si>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</si>
  <si>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</si>
  <si>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</si>
  <si>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</si>
  <si>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</si>
  <si>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</si>
  <si>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</si>
  <si>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</si>
  <si>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</si>
  <si>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</si>
  <si>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</si>
  <si>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</si>
  <si>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</si>
  <si>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</si>
  <si>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</si>
  <si>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</si>
  <si>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</si>
  <si>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</si>
  <si>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</si>
  <si>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</si>
  <si>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</si>
  <si>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</si>
  <si>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</si>
  <si>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</si>
  <si>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</si>
  <si>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</si>
  <si>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</si>
  <si>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</si>
  <si>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</si>
  <si>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</si>
  <si>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</si>
  <si>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</si>
  <si>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</si>
  <si>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</si>
  <si>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</si>
  <si>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</si>
  <si>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</si>
  <si>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</si>
  <si>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</si>
  <si>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</si>
  <si>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</si>
  <si>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</si>
  <si>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</si>
  <si>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</si>
  <si>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</si>
  <si>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</si>
  <si>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</si>
  <si>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</si>
  <si>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</si>
  <si>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</si>
  <si>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</si>
  <si>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</si>
  <si>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</si>
  <si>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</si>
  <si>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</si>
  <si>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</si>
  <si>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</si>
  <si>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</si>
  <si>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</si>
  <si>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</si>
  <si>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</si>
  <si>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</si>
  <si>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</si>
  <si>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</si>
  <si>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</si>
  <si>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</si>
  <si>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</si>
  <si>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</si>
  <si>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</si>
  <si>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</si>
  <si>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</si>
  <si>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</si>
  <si>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</si>
  <si>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</si>
  <si>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</si>
  <si>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</si>
  <si>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</si>
  <si>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</si>
  <si>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</si>
  <si>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</si>
  <si>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</si>
  <si>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</si>
  <si>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</si>
  <si>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</si>
  <si>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</si>
  <si>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</si>
  <si>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</si>
  <si>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</si>
  <si>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</si>
  <si>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</si>
  <si>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</si>
  <si>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</si>
  <si>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</si>
  <si>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</si>
  <si>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</si>
  <si>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</si>
  <si>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</si>
  <si>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</si>
  <si>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</si>
  <si>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</si>
  <si>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</si>
  <si>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</si>
  <si>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</si>
  <si>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</si>
  <si>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</si>
  <si>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</si>
  <si>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</si>
  <si>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</si>
  <si>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</si>
  <si>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</si>
  <si>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</si>
  <si>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</si>
  <si>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</si>
  <si>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</si>
  <si>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</si>
  <si>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</si>
  <si>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</si>
  <si>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</si>
  <si>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</si>
  <si>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</si>
  <si>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</si>
  <si>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</si>
  <si>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</si>
  <si>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</si>
  <si>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</si>
  <si>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</si>
  <si>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</si>
  <si>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</si>
  <si>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</si>
  <si>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</si>
  <si>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</si>
  <si>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</si>
  <si>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</si>
  <si>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</si>
  <si>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</si>
  <si>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</si>
  <si>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</si>
  <si>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</si>
  <si>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</si>
  <si>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</si>
  <si>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</si>
  <si>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</si>
  <si>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</si>
  <si>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</si>
  <si>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</si>
  <si>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</si>
  <si>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</si>
  <si>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</si>
  <si>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</si>
  <si>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</si>
  <si>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</si>
  <si>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</si>
  <si>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</si>
  <si>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</si>
  <si>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</si>
  <si>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</si>
  <si>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</si>
  <si>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</si>
  <si>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</si>
  <si>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</si>
  <si>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</si>
  <si>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</si>
  <si>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</si>
  <si>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</si>
  <si>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</si>
  <si>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</si>
  <si>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</si>
  <si>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</si>
  <si>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</si>
  <si>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</si>
  <si>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</si>
  <si>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</si>
  <si>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</si>
  <si>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</si>
  <si>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</si>
  <si>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</si>
  <si>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</si>
  <si>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</si>
  <si>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</si>
  <si>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</si>
  <si>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</si>
  <si>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</si>
  <si>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</si>
  <si>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</si>
  <si>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</si>
  <si>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</si>
  <si>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</si>
  <si>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</si>
  <si>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</si>
  <si>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</si>
  <si>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</si>
  <si>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</si>
  <si>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</si>
  <si>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</si>
  <si>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</si>
  <si>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</si>
  <si>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</si>
  <si>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</si>
  <si>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</si>
  <si>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</si>
  <si>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</si>
  <si>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</si>
  <si>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</si>
  <si>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</si>
  <si>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</si>
  <si>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</si>
  <si>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</si>
  <si>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</si>
  <si>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</si>
  <si>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</si>
  <si>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</si>
  <si>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</si>
  <si>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</si>
  <si>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</si>
  <si>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</si>
  <si>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</si>
  <si>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</si>
  <si>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</si>
  <si>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</si>
  <si>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</si>
  <si>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</si>
  <si>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</si>
  <si>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</si>
  <si>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</si>
  <si>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</si>
  <si>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</si>
  <si>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</si>
  <si>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</si>
  <si>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</si>
  <si>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</si>
  <si>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</si>
  <si>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</si>
  <si>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</si>
  <si>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</si>
  <si>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</si>
  <si>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</si>
  <si>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</si>
  <si>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</si>
  <si>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</si>
  <si>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</si>
  <si>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</si>
  <si>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</si>
  <si>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</si>
  <si>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</si>
  <si>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</si>
  <si>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</si>
  <si>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</si>
  <si>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</si>
  <si>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</si>
  <si>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</si>
  <si>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</si>
  <si>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</si>
  <si>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</si>
  <si>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</si>
  <si>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</si>
  <si>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</si>
  <si>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</si>
  <si>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</si>
  <si>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</si>
  <si>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</si>
  <si>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</si>
  <si>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</si>
  <si>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</si>
  <si>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</si>
  <si>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</si>
  <si>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</si>
  <si>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</si>
  <si>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</si>
  <si>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</si>
  <si>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</si>
  <si>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</si>
  <si>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</si>
  <si>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</si>
  <si>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</si>
  <si>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</si>
  <si>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</si>
  <si>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</si>
  <si>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</si>
  <si>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</si>
  <si>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</si>
  <si>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</si>
  <si>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</si>
  <si>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</si>
  <si>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</si>
  <si>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</si>
  <si>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</si>
  <si>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</si>
  <si>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</si>
  <si>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</si>
  <si>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</si>
  <si>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</si>
  <si>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</si>
  <si>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</si>
  <si>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</si>
  <si>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</si>
  <si>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</si>
  <si>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</si>
  <si>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</si>
  <si>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</si>
  <si>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</si>
  <si>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</si>
  <si>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</si>
  <si>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</si>
  <si>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</si>
  <si>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</si>
  <si>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</si>
  <si>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</si>
  <si>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</si>
  <si>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</si>
  <si>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</si>
  <si>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</si>
  <si>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</si>
  <si>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</si>
  <si>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</si>
  <si>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</si>
  <si>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</si>
  <si>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</si>
  <si>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</si>
  <si>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</si>
  <si>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</si>
  <si>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</si>
  <si>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</si>
  <si>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</si>
  <si>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</si>
  <si>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</si>
  <si>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</si>
  <si>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</si>
  <si>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</si>
  <si>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</si>
  <si>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</si>
  <si>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</si>
  <si>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</si>
  <si>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</si>
  <si>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</si>
  <si>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</si>
  <si>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</si>
  <si>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</si>
  <si>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</si>
  <si>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</si>
  <si>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</si>
  <si>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</si>
  <si>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</si>
  <si>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</si>
  <si>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</si>
  <si>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</si>
  <si>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</si>
  <si>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</si>
  <si>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</si>
  <si>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</si>
  <si>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</si>
  <si>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</si>
  <si>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</si>
  <si>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</si>
  <si>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</si>
  <si>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</si>
  <si>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</si>
  <si>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</si>
  <si>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</si>
  <si>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</si>
  <si>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</si>
  <si>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</si>
  <si>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</si>
  <si>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</si>
  <si>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</si>
  <si>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</si>
  <si>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</si>
  <si>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</si>
  <si>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</si>
  <si>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</si>
  <si>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</si>
  <si>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</si>
  <si>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</si>
  <si>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</si>
  <si>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</si>
  <si>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</si>
  <si>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</si>
  <si>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</si>
  <si>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</si>
  <si>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</si>
  <si>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</si>
  <si>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</si>
  <si>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</si>
  <si>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</si>
  <si>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</si>
  <si>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</si>
  <si>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</si>
  <si>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</si>
  <si>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</si>
  <si>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</si>
  <si>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</si>
  <si>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</si>
  <si>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</si>
  <si>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</si>
  <si>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</si>
  <si>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</si>
  <si>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</si>
  <si>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</si>
  <si>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</si>
  <si>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</si>
  <si>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</si>
  <si>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</si>
  <si>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</si>
  <si>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</si>
  <si>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</si>
  <si>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</si>
  <si>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</si>
  <si>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</si>
  <si>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</si>
  <si>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</si>
  <si>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</si>
  <si>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</si>
  <si>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</si>
  <si>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</si>
  <si>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</si>
  <si>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</si>
  <si>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</si>
  <si>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</si>
  <si>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</si>
  <si>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</si>
  <si>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</si>
  <si>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</si>
  <si>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</si>
  <si>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</si>
  <si>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</si>
  <si>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</si>
  <si>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</si>
  <si>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</si>
  <si>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</si>
  <si>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</si>
  <si>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</si>
  <si>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</si>
  <si>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</si>
  <si>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</si>
  <si>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</si>
  <si>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</si>
  <si>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</si>
  <si>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</si>
  <si>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</si>
  <si>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</si>
  <si>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</si>
  <si>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</si>
  <si>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</si>
  <si>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</si>
  <si>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</si>
  <si>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</si>
  <si>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</si>
  <si>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</si>
  <si>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</si>
  <si>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</si>
  <si>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</si>
  <si>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</si>
  <si>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</si>
  <si>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</si>
  <si>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</si>
  <si>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</si>
  <si>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</si>
  <si>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</si>
  <si>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</si>
  <si>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</si>
  <si>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</si>
  <si>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</si>
  <si>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</si>
  <si>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</si>
  <si>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</si>
  <si>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</si>
  <si>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</si>
  <si>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</si>
  <si>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</si>
  <si>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</si>
  <si>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</si>
  <si>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</si>
  <si>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</si>
  <si>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</si>
  <si>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</si>
  <si>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</si>
  <si>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</si>
  <si>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</si>
  <si>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</si>
  <si>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</si>
  <si>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</si>
  <si>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</si>
  <si>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</si>
  <si>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</si>
  <si>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</si>
  <si>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</si>
  <si>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</si>
  <si>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</si>
  <si>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</si>
  <si>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</si>
  <si>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</si>
  <si>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</si>
  <si>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</si>
  <si>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</si>
  <si>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</si>
  <si>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</si>
  <si>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</si>
  <si>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</si>
  <si>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</si>
  <si>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</si>
  <si>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</si>
  <si>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</si>
  <si>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</si>
  <si>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</si>
  <si>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</si>
  <si>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</si>
  <si>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</si>
  <si>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</si>
  <si>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</si>
  <si>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</si>
  <si>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</si>
  <si>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</si>
  <si>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</si>
  <si>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</si>
  <si>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</si>
  <si>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</si>
  <si>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</si>
  <si>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</si>
  <si>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</si>
  <si>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</si>
  <si>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</si>
  <si>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</si>
  <si>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</si>
  <si>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</si>
  <si>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</si>
  <si>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</si>
  <si>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</si>
  <si>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</si>
  <si>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</si>
  <si>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</si>
  <si>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</si>
  <si>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</si>
  <si>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</si>
  <si>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</si>
  <si>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</si>
  <si>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</si>
  <si>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</si>
  <si>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</si>
  <si>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</si>
  <si>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</si>
  <si>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</si>
  <si>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</si>
  <si>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</si>
  <si>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</si>
  <si>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</si>
  <si>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</si>
  <si>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</si>
  <si>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</si>
  <si>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</si>
  <si>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</si>
  <si>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</si>
  <si>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</si>
  <si>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</si>
  <si>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</si>
  <si>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</si>
  <si>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</si>
  <si>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</si>
  <si>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</si>
  <si>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</si>
  <si>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</si>
  <si>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</si>
  <si>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</si>
  <si>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</si>
  <si>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</si>
  <si>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</si>
  <si>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</si>
  <si>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</si>
  <si>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</si>
  <si>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</si>
  <si>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</si>
  <si>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</si>
  <si>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</si>
  <si>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</si>
  <si>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</si>
  <si>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</si>
  <si>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</si>
  <si>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</si>
  <si>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</si>
  <si>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</si>
  <si>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</si>
  <si>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</si>
  <si>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</si>
  <si>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</si>
  <si>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</si>
  <si>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</si>
  <si>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</si>
  <si>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</si>
  <si>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</si>
  <si>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</si>
  <si>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</si>
  <si>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</si>
  <si>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</si>
  <si>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</si>
  <si>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</si>
  <si>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</si>
  <si>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</si>
  <si>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</si>
  <si>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</si>
  <si>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</si>
  <si>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</si>
  <si>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</si>
  <si>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</si>
  <si>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</si>
  <si>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</si>
  <si>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</si>
  <si>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</si>
  <si>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</si>
  <si>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</si>
  <si>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</si>
  <si>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</si>
  <si>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</si>
  <si>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</si>
  <si>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</si>
  <si>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</si>
  <si>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</si>
  <si>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</si>
  <si>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</si>
  <si>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</si>
  <si>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</si>
  <si>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</si>
  <si>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</si>
  <si>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</si>
  <si>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</si>
  <si>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</si>
  <si>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</si>
  <si>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</si>
  <si>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</si>
  <si>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</si>
  <si>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</si>
  <si>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</si>
  <si>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</si>
  <si>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</si>
  <si>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</si>
  <si>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</si>
  <si>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</si>
  <si>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</si>
  <si>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</si>
  <si>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</si>
  <si>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</si>
  <si>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</si>
  <si>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</si>
  <si>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</si>
  <si>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</si>
  <si>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</si>
  <si>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</si>
  <si>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</si>
  <si>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</si>
  <si>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</si>
  <si>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</si>
  <si>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</si>
  <si>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</si>
  <si>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</si>
  <si>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</si>
  <si>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</si>
  <si>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</si>
  <si>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</si>
  <si>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</si>
  <si>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</si>
  <si>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</si>
  <si>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</si>
  <si>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</si>
  <si>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</si>
  <si>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</si>
  <si>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</si>
  <si>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</si>
  <si>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</si>
  <si>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</si>
  <si>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</si>
  <si>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</si>
  <si>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</si>
  <si>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</si>
  <si>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</si>
  <si>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</si>
  <si>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</si>
  <si>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</si>
  <si>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</si>
  <si>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</si>
  <si>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</si>
  <si>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</si>
  <si>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</si>
  <si>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</si>
  <si>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</si>
  <si>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</si>
  <si>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</si>
  <si>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</si>
  <si>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</si>
  <si>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</si>
  <si>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</si>
  <si>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</si>
  <si>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</si>
  <si>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</si>
  <si>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</si>
  <si>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</si>
  <si>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</si>
  <si>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</si>
  <si>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</si>
  <si>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</si>
  <si>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</si>
  <si>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</si>
  <si>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</si>
  <si>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</si>
  <si>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</si>
  <si>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</si>
  <si>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</si>
  <si>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</si>
  <si>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</si>
  <si>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</si>
  <si>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</si>
  <si>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</si>
  <si>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</si>
  <si>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</si>
  <si>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</si>
  <si>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</si>
  <si>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</si>
  <si>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</si>
  <si>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</si>
  <si>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</si>
  <si>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</si>
  <si>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</si>
  <si>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</si>
  <si>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</si>
  <si>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</si>
  <si>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</si>
  <si>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</si>
  <si>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</si>
  <si>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</si>
  <si>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</si>
  <si>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</si>
  <si>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</si>
  <si>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</si>
  <si>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</si>
  <si>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</si>
  <si>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</si>
  <si>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</si>
  <si>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</si>
  <si>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</si>
  <si>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</si>
  <si>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</si>
  <si>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</si>
  <si>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</si>
  <si>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</si>
  <si>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</si>
  <si>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</si>
  <si>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</si>
  <si>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</si>
  <si>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</si>
  <si>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</si>
  <si>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</si>
  <si>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</si>
  <si>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</si>
  <si>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</si>
  <si>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</si>
  <si>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</si>
  <si>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</si>
  <si>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</si>
  <si>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</si>
  <si>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</si>
  <si>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</si>
  <si>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</si>
  <si>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</si>
  <si>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</si>
  <si>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</si>
  <si>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</si>
  <si>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</si>
  <si>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</si>
  <si>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</si>
  <si>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</si>
  <si>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</si>
  <si>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</si>
  <si>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</si>
  <si>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</si>
  <si>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</si>
  <si>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</si>
  <si>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</si>
  <si>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</si>
  <si>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</si>
  <si>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</si>
  <si>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</si>
  <si>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</si>
  <si>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</si>
  <si>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</si>
  <si>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</si>
  <si>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</si>
  <si>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</si>
  <si>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</si>
  <si>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</si>
  <si>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</si>
  <si>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</si>
  <si>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</si>
  <si>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</si>
  <si>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</si>
  <si>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</si>
  <si>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</si>
  <si>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</si>
  <si>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</si>
  <si>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</si>
  <si>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</si>
  <si>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</si>
  <si>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</si>
  <si>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</si>
  <si>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</si>
  <si>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</si>
  <si>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</si>
  <si>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</si>
  <si>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</si>
  <si>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</si>
  <si>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</si>
  <si>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</si>
  <si>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</si>
  <si>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</si>
  <si>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</si>
  <si>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</si>
  <si>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</si>
  <si>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</si>
  <si>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</si>
  <si>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</si>
  <si>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</si>
  <si>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</si>
  <si>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</si>
  <si>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</si>
  <si>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</si>
  <si>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</si>
  <si>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</si>
  <si>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</si>
  <si>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</si>
  <si>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</si>
  <si>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</si>
  <si>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</si>
  <si>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</si>
  <si>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</si>
  <si>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</si>
  <si>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</si>
  <si>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</si>
  <si>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</si>
  <si>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</si>
  <si>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</si>
  <si>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</si>
  <si>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</si>
  <si>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</si>
  <si>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</si>
  <si>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</si>
  <si>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</si>
  <si>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</si>
  <si>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</si>
  <si>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</si>
  <si>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</si>
  <si>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</si>
  <si>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</si>
  <si>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</si>
  <si>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</si>
  <si>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</si>
  <si>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</si>
  <si>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</si>
  <si>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</si>
  <si>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</si>
  <si>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</si>
  <si>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</si>
  <si>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</si>
  <si>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</si>
  <si>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</si>
  <si>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</si>
  <si>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</si>
  <si>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</si>
  <si>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</si>
  <si>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</si>
  <si>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</si>
  <si>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</si>
  <si>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</si>
  <si>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</si>
  <si>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</si>
  <si>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</si>
  <si>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</si>
  <si>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</si>
  <si>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</si>
  <si>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</si>
  <si>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</si>
  <si>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</si>
  <si>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</si>
  <si>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</si>
  <si>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</si>
  <si>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</si>
  <si>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</si>
  <si>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</si>
  <si>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</si>
  <si>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</si>
  <si>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</si>
  <si>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</si>
  <si>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</si>
  <si>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</si>
  <si>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</si>
  <si>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</si>
  <si>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</si>
  <si>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</si>
  <si>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</si>
  <si>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</si>
  <si>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</si>
  <si>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</si>
  <si>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</si>
  <si>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</si>
  <si>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</si>
  <si>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</si>
  <si>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</si>
  <si>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</si>
  <si>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</si>
  <si>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</si>
  <si>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</si>
  <si>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</si>
  <si>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</si>
  <si>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</si>
  <si>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</si>
  <si>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</si>
  <si>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</si>
  <si>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</si>
  <si>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</si>
  <si>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</si>
  <si>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</si>
  <si>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</si>
  <si>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</si>
  <si>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</si>
  <si>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</si>
  <si>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</si>
  <si>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</si>
  <si>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</si>
  <si>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</si>
  <si>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</si>
  <si>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</si>
  <si>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</si>
  <si>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</si>
  <si>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</si>
  <si>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</si>
  <si>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</si>
  <si>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</si>
  <si>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</si>
  <si>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</si>
  <si>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</si>
  <si>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</si>
  <si>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</si>
  <si>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</si>
  <si>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</si>
  <si>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</si>
  <si>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</si>
  <si>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</si>
  <si>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</si>
  <si>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</si>
  <si>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</si>
  <si>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</si>
  <si>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</si>
  <si>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</si>
  <si>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</si>
  <si>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</si>
  <si>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</si>
  <si>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</si>
  <si>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</si>
  <si>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</si>
  <si>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</si>
  <si>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</si>
  <si>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</si>
  <si>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</si>
  <si>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</si>
  <si>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</si>
  <si>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</si>
  <si>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</si>
  <si>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</si>
  <si>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</si>
  <si>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</si>
  <si>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</si>
  <si>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</si>
  <si>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</si>
  <si>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</si>
  <si>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</si>
  <si>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</si>
  <si>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</si>
  <si>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</si>
  <si>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</si>
  <si>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</si>
  <si>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</si>
  <si>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</si>
  <si>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</si>
  <si>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</si>
  <si>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</si>
  <si>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</si>
  <si>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</si>
  <si>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</si>
  <si>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</si>
  <si>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</si>
  <si>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</si>
  <si>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</si>
  <si>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</si>
  <si>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</si>
  <si>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</si>
  <si>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</si>
  <si>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</si>
  <si>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</si>
  <si>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</si>
  <si>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</si>
  <si>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</si>
  <si>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</si>
  <si>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</si>
  <si>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</si>
  <si>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</si>
  <si>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</si>
  <si>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</si>
  <si>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</si>
  <si>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</si>
  <si>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</si>
  <si>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</si>
  <si>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</si>
  <si>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</si>
  <si>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</si>
  <si>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</si>
  <si>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</si>
  <si>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</si>
  <si>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</si>
  <si>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</si>
  <si>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</si>
  <si>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</si>
  <si>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</si>
  <si>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</si>
  <si>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</si>
  <si>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</si>
  <si>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</si>
  <si>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</si>
  <si>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</si>
  <si>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</si>
  <si>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</si>
  <si>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</si>
  <si>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</si>
  <si>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</si>
  <si>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</si>
  <si>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</si>
  <si>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</si>
  <si>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</si>
  <si>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</si>
  <si>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</si>
  <si>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</si>
  <si>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</si>
  <si>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</si>
  <si>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</si>
  <si>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</si>
  <si>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</si>
  <si>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</si>
  <si>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</si>
  <si>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</si>
  <si>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</si>
  <si>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</si>
  <si>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</si>
  <si>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</si>
  <si>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</si>
  <si>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</si>
  <si>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</si>
  <si>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</si>
  <si>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</si>
  <si>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</si>
  <si>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</si>
  <si>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</si>
  <si>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</si>
  <si>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</si>
  <si>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</si>
  <si>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</si>
  <si>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</si>
  <si>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</si>
  <si>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</si>
  <si>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</si>
  <si>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</si>
  <si>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</si>
  <si>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</si>
  <si>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</si>
  <si>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</si>
  <si>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</si>
  <si>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</si>
  <si>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</si>
  <si>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</si>
  <si>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</si>
  <si>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</si>
  <si>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</si>
  <si>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</si>
  <si>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</si>
  <si>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</si>
  <si>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</si>
  <si>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</si>
  <si>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</si>
  <si>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</si>
  <si>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</si>
  <si>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</si>
  <si>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</si>
  <si>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</si>
  <si>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</si>
  <si>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</si>
  <si>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</si>
  <si>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</si>
  <si>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</si>
  <si>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</si>
  <si>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</si>
  <si>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</si>
  <si>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</si>
  <si>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</si>
  <si>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</si>
  <si>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</si>
  <si>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</si>
  <si>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</si>
  <si>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</si>
  <si>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</si>
  <si>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</si>
  <si>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</si>
  <si>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</si>
  <si>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</si>
  <si>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</si>
  <si>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</si>
  <si>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</si>
  <si>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</si>
  <si>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</si>
  <si>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</si>
  <si>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</si>
  <si>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</si>
  <si>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</si>
  <si>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</si>
  <si>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</si>
  <si>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</si>
  <si>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</si>
  <si>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</si>
  <si>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</si>
  <si>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</si>
  <si>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</si>
  <si>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</si>
  <si>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</si>
  <si>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</si>
  <si>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</si>
  <si>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</si>
  <si>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</si>
  <si>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</si>
  <si>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</si>
  <si>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</si>
  <si>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</si>
  <si>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</si>
  <si>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</si>
  <si>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</si>
  <si>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</si>
  <si>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</si>
  <si>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</si>
  <si>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</si>
  <si>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</si>
  <si>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</si>
  <si>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</si>
  <si>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</si>
  <si>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</si>
  <si>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</si>
  <si>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</si>
  <si>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</si>
  <si>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</si>
  <si>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</si>
  <si>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</si>
  <si>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</si>
  <si>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</si>
  <si>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</si>
  <si>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</si>
  <si>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</si>
  <si>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</si>
  <si>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</si>
  <si>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</si>
  <si>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</si>
  <si>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</si>
  <si>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</si>
  <si>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</si>
  <si>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</si>
  <si>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</si>
  <si>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</si>
  <si>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</si>
  <si>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</si>
  <si>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</si>
  <si>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</si>
  <si>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</si>
  <si>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</si>
  <si>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</si>
  <si>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</si>
  <si>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</si>
  <si>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</si>
  <si>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</si>
  <si>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</si>
  <si>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</si>
  <si>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</si>
  <si>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</si>
  <si>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</si>
  <si>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</si>
  <si>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</si>
  <si>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</si>
  <si>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</si>
  <si>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</si>
  <si>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</si>
  <si>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</si>
  <si>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</si>
  <si>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</si>
  <si>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</si>
  <si>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</si>
  <si>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</si>
  <si>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</si>
  <si>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</si>
  <si>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</si>
  <si>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</si>
  <si>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</si>
  <si>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</si>
  <si>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</si>
  <si>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</si>
  <si>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</si>
  <si>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</si>
  <si>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</si>
  <si>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</si>
  <si>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</si>
  <si>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</si>
  <si>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</si>
  <si>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</si>
  <si>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</si>
  <si>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</si>
  <si>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</si>
  <si>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</si>
  <si>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</si>
  <si>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</si>
  <si>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</si>
  <si>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</si>
  <si>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</si>
  <si>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</si>
  <si>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</si>
  <si>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</si>
  <si>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</si>
  <si>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</si>
  <si>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</si>
  <si>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</si>
  <si>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</si>
  <si>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</si>
  <si>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</si>
  <si>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</si>
  <si>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</si>
  <si>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</si>
  <si>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</si>
  <si>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</si>
  <si>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</si>
  <si>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</si>
  <si>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</si>
  <si>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</si>
  <si>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</si>
  <si>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</si>
  <si>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</si>
  <si>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</si>
  <si>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</si>
  <si>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</si>
  <si>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</si>
  <si>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</si>
  <si>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</si>
  <si>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</si>
  <si>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</si>
  <si>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</si>
  <si>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</si>
  <si>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</si>
  <si>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</si>
  <si>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</si>
  <si>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</si>
  <si>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</si>
  <si>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</si>
  <si>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</si>
  <si>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</si>
  <si>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</si>
  <si>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</si>
  <si>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</si>
  <si>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</si>
  <si>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</si>
  <si>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</si>
  <si>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</si>
  <si>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</si>
  <si>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</si>
  <si>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</si>
  <si>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</si>
  <si>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</si>
  <si>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</si>
  <si>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</si>
  <si>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</si>
  <si>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</si>
  <si>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</si>
  <si>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</si>
  <si>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</si>
  <si>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</si>
  <si>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</si>
  <si>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</si>
  <si>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</si>
  <si>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</si>
  <si>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</si>
  <si>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</si>
  <si>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</si>
  <si>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</si>
  <si>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</si>
  <si>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</si>
  <si>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</si>
  <si>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</si>
  <si>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</si>
  <si>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</si>
  <si>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</si>
  <si>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</si>
  <si>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</si>
  <si>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</si>
  <si>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</si>
  <si>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</si>
  <si>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</si>
  <si>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</si>
  <si>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</si>
  <si>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</si>
  <si>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</si>
  <si>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</si>
  <si>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</si>
  <si>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</si>
  <si>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</si>
  <si>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</si>
  <si>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</si>
  <si>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</si>
  <si>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</si>
  <si>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</si>
  <si>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</si>
  <si>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</si>
  <si>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</si>
  <si>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</si>
  <si>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</si>
  <si>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</si>
  <si>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</si>
  <si>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</si>
  <si>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</si>
  <si>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</si>
  <si>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</si>
  <si>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</si>
  <si>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</si>
  <si>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</si>
  <si>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</si>
  <si>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</si>
  <si>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</si>
  <si>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</si>
  <si>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</si>
  <si>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</si>
  <si>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</si>
  <si>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</si>
  <si>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</si>
  <si>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</si>
  <si>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</si>
  <si>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</si>
  <si>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</si>
  <si>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</si>
  <si>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</si>
  <si>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</si>
  <si>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</si>
  <si>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</si>
  <si>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</si>
  <si>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</si>
  <si>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</si>
  <si>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</si>
  <si>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</si>
  <si>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</si>
  <si>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</si>
  <si>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</si>
  <si>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</si>
  <si>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</si>
  <si>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</si>
  <si>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</si>
  <si>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</si>
  <si>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</si>
  <si>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</si>
  <si>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</si>
  <si>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</si>
  <si>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</si>
  <si>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</si>
  <si>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</si>
  <si>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</si>
  <si>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</si>
  <si>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</si>
  <si>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</si>
  <si>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</si>
  <si>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</si>
  <si>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</si>
  <si>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</si>
  <si>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</si>
  <si>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</si>
  <si>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</si>
  <si>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</si>
  <si>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</si>
  <si>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</si>
  <si>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</si>
  <si>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</si>
  <si>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</si>
  <si>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</si>
  <si>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</si>
  <si>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</si>
  <si>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</si>
  <si>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</si>
  <si>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</si>
  <si>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</si>
  <si>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</si>
  <si>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</si>
  <si>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</si>
  <si>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</si>
  <si>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</si>
  <si>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</si>
  <si>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</si>
  <si>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</si>
  <si>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</si>
  <si>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</si>
  <si>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</si>
  <si>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</si>
  <si>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</si>
  <si>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</si>
  <si>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</si>
  <si>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</si>
  <si>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</si>
  <si>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</si>
  <si>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</si>
  <si>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</si>
  <si>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</si>
  <si>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</si>
  <si>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</si>
  <si>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</si>
  <si>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</si>
  <si>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</si>
  <si>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</si>
  <si>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</si>
  <si>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</si>
  <si>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</si>
  <si>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</si>
  <si>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</si>
  <si>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</si>
  <si>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</si>
  <si>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</si>
  <si>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</si>
  <si>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</si>
  <si>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</si>
  <si>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</si>
  <si>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</si>
  <si>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</si>
  <si>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</si>
  <si>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</si>
  <si>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</si>
  <si>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</si>
  <si>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</si>
  <si>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</si>
  <si>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</si>
  <si>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</si>
  <si>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</si>
  <si>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</si>
  <si>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</si>
  <si>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</si>
  <si>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</si>
  <si>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</si>
  <si>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</si>
  <si>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</si>
  <si>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</si>
  <si>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</si>
  <si>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</si>
  <si>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</si>
  <si>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</si>
  <si>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</si>
  <si>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</si>
  <si>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</si>
  <si>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</si>
  <si>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</si>
  <si>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</si>
  <si>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</si>
  <si>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</si>
  <si>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</si>
  <si>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</si>
  <si>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</si>
  <si>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</si>
  <si>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</si>
  <si>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</si>
  <si>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</si>
  <si>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</si>
  <si>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</si>
  <si>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</si>
  <si>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</si>
  <si>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</si>
  <si>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</si>
  <si>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</si>
  <si>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</si>
  <si>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</si>
  <si>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</si>
  <si>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</si>
  <si>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</si>
  <si>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</si>
  <si>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</si>
  <si>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</si>
  <si>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</si>
  <si>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</si>
  <si>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</si>
  <si>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</si>
  <si>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</si>
  <si>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</si>
  <si>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</si>
  <si>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</si>
  <si>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</si>
  <si>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</si>
  <si>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</si>
  <si>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</si>
  <si>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</si>
  <si>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</si>
  <si>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</si>
  <si>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</si>
  <si>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</si>
  <si>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</si>
  <si>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</si>
  <si>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</si>
  <si>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</si>
  <si>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</si>
  <si>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</si>
  <si>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</si>
  <si>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</si>
  <si>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</si>
  <si>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</si>
  <si>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</si>
  <si>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</si>
  <si>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</si>
  <si>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</si>
  <si>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</si>
  <si>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</si>
  <si>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</si>
  <si>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</si>
  <si>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</si>
  <si>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</si>
  <si>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</si>
  <si>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</si>
  <si>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</si>
  <si>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</si>
  <si>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</si>
  <si>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</si>
  <si>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</si>
  <si>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</si>
  <si>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</si>
  <si>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</si>
  <si>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</si>
  <si>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</si>
  <si>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</si>
  <si>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</si>
  <si>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</si>
  <si>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</si>
  <si>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</si>
  <si>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</si>
  <si>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</si>
  <si>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</si>
  <si>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</si>
  <si>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</si>
  <si>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</si>
  <si>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</si>
  <si>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</si>
  <si>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</si>
  <si>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</si>
  <si>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</si>
  <si>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</si>
  <si>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</si>
  <si>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</si>
  <si>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</si>
  <si>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</si>
  <si>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</si>
  <si>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</si>
  <si>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</si>
  <si>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</si>
  <si>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</si>
  <si>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</si>
  <si>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</si>
  <si>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</si>
  <si>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</si>
  <si>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</si>
  <si>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</si>
  <si>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</si>
  <si>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</si>
  <si>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</si>
  <si>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</si>
  <si>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</si>
  <si>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</si>
  <si>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</si>
  <si>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</si>
  <si>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</si>
  <si>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</si>
  <si>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</si>
  <si>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</si>
  <si>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</si>
  <si>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</si>
  <si>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</si>
  <si>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</si>
  <si>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</si>
  <si>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</si>
  <si>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</si>
  <si>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</si>
  <si>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</si>
  <si>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</si>
  <si>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</si>
  <si>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</si>
  <si>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</si>
  <si>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</si>
  <si>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</si>
  <si>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</si>
  <si>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</si>
  <si>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</si>
  <si>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</si>
  <si>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</si>
  <si>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</si>
  <si>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</si>
  <si>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</si>
  <si>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</si>
  <si>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</si>
  <si>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</si>
  <si>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</si>
  <si>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</si>
  <si>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</si>
  <si>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</si>
  <si>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</si>
  <si>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</si>
  <si>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</si>
  <si>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</si>
  <si>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</si>
  <si>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</si>
  <si>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</si>
  <si>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</si>
  <si>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</si>
  <si>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</si>
  <si>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</si>
  <si>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</si>
  <si>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</si>
  <si>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</si>
  <si>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</si>
  <si>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</si>
  <si>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</si>
  <si>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</si>
  <si>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</si>
  <si>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</si>
  <si>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</si>
  <si>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</si>
  <si>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</si>
  <si>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</si>
  <si>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</si>
  <si>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</si>
  <si>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</si>
  <si>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</si>
  <si>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</si>
  <si>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</si>
  <si>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</si>
  <si>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</si>
  <si>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</si>
  <si>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</si>
  <si>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</si>
  <si>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</si>
  <si>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</si>
  <si>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</si>
  <si>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</si>
  <si>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</si>
  <si>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</si>
  <si>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</si>
  <si>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</si>
  <si>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</si>
  <si>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</si>
  <si>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</si>
  <si>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</si>
  <si>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</si>
  <si>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</si>
  <si>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</si>
  <si>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</si>
  <si>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</si>
  <si>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</si>
  <si>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</si>
  <si>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</si>
  <si>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</si>
  <si>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</si>
  <si>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</si>
  <si>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</si>
  <si>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</si>
  <si>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</si>
  <si>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</si>
  <si>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</si>
  <si>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</si>
  <si>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</si>
  <si>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</si>
  <si>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</si>
  <si>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</si>
  <si>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</si>
  <si>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</si>
  <si>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</si>
  <si>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</si>
  <si>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</si>
  <si>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</si>
  <si>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</si>
  <si>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</si>
  <si>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</si>
  <si>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</si>
  <si>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</si>
  <si>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</si>
  <si>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</si>
  <si>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</si>
  <si>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</si>
  <si>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</si>
  <si>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</si>
  <si>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</si>
  <si>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</si>
  <si>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</si>
  <si>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</si>
  <si>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</si>
  <si>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</si>
  <si>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</si>
  <si>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</si>
  <si>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</si>
  <si>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</si>
  <si>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</si>
  <si>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</si>
  <si>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</si>
  <si>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</si>
  <si>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</si>
  <si>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</si>
  <si>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</si>
  <si>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</si>
  <si>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</si>
  <si>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</si>
  <si>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</si>
  <si>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</si>
  <si>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</si>
  <si>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</si>
  <si>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</si>
  <si>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</si>
  <si>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</si>
  <si>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</si>
  <si>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</si>
  <si>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</si>
  <si>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</si>
  <si>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</si>
  <si>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</si>
  <si>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</si>
  <si>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</si>
  <si>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</si>
  <si>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</si>
  <si>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</si>
  <si>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</si>
  <si>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</si>
  <si>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</si>
  <si>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</si>
  <si>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</si>
  <si>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</si>
  <si>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</si>
  <si>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</si>
  <si>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</si>
  <si>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</si>
  <si>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</si>
  <si>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</si>
  <si>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</si>
  <si>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</si>
  <si>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</si>
  <si>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</si>
  <si>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</si>
  <si>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</si>
  <si>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</si>
  <si>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</si>
  <si>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</si>
  <si>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</si>
  <si>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</si>
  <si>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</si>
  <si>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</si>
  <si>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</si>
  <si>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</si>
  <si>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</si>
  <si>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</si>
  <si>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</si>
  <si>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</si>
  <si>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</si>
  <si>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</si>
  <si>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</si>
  <si>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</si>
  <si>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</si>
  <si>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</si>
  <si>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</si>
  <si>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</si>
  <si>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</si>
  <si>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</si>
  <si>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</si>
  <si>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</si>
  <si>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</si>
  <si>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</si>
  <si>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</si>
  <si>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</si>
  <si>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</si>
  <si>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</si>
  <si>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</si>
  <si>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</si>
  <si>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</si>
  <si>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</si>
  <si>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</si>
  <si>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</si>
  <si>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</si>
  <si>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</si>
  <si>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</si>
  <si>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</si>
  <si>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</si>
  <si>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</si>
  <si>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</si>
  <si>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</si>
  <si>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</si>
  <si>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</si>
  <si>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</si>
  <si>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</si>
  <si>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</si>
  <si>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</si>
  <si>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</si>
  <si>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</si>
  <si>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</si>
  <si>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</si>
  <si>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</si>
  <si>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</si>
  <si>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</si>
  <si>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</si>
  <si>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</si>
  <si>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</si>
  <si>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</si>
  <si>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</si>
  <si>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</si>
  <si>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</si>
  <si>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</si>
  <si>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</si>
  <si>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</si>
  <si>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</si>
  <si>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</si>
  <si>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</si>
  <si>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</si>
  <si>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</si>
  <si>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</si>
  <si>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</si>
  <si>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</si>
  <si>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</si>
  <si>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</si>
  <si>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</si>
  <si>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</si>
  <si>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</si>
  <si>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</si>
  <si>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</si>
  <si>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</si>
  <si>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</si>
  <si>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</si>
  <si>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</si>
  <si>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</si>
  <si>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</si>
  <si>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</si>
  <si>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</si>
  <si>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</si>
  <si>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</si>
  <si>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</si>
  <si>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</si>
  <si>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</si>
  <si>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</si>
  <si>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</si>
  <si>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</si>
  <si>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</si>
  <si>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</si>
  <si>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</si>
  <si>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</si>
  <si>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</si>
  <si>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</si>
  <si>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</si>
  <si>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</si>
  <si>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</si>
  <si>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</si>
  <si>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</si>
  <si>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</si>
  <si>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</si>
  <si>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</si>
  <si>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</si>
  <si>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</si>
  <si>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</si>
  <si>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</si>
  <si>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</si>
  <si>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</si>
  <si>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</si>
  <si>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</si>
  <si>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</si>
  <si>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</si>
  <si>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</si>
  <si>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</si>
  <si>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</si>
  <si>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</si>
  <si>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</si>
  <si>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</si>
  <si>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</si>
  <si>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</si>
  <si>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</si>
  <si>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</si>
  <si>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</si>
  <si>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</si>
  <si>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</si>
  <si>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</si>
  <si>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</si>
  <si>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</si>
  <si>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</si>
  <si>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</si>
  <si>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</si>
  <si>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</si>
  <si>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</si>
  <si>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</si>
  <si>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</si>
  <si>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</si>
  <si>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</si>
  <si>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</si>
  <si>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</si>
  <si>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</si>
  <si>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</si>
  <si>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</si>
  <si>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</si>
  <si>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</si>
  <si>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</si>
  <si>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</si>
  <si>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</si>
  <si>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</si>
  <si>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</si>
  <si>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</si>
  <si>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</si>
  <si>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</si>
  <si>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</si>
  <si>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</si>
  <si>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</si>
  <si>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</si>
  <si>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</si>
  <si>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</si>
  <si>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</si>
  <si>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</si>
  <si>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</si>
  <si>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</si>
  <si>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</si>
  <si>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</si>
  <si>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</si>
  <si>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</si>
  <si>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</si>
  <si>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</si>
  <si>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</si>
  <si>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</si>
  <si>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</si>
  <si>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</si>
  <si>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</si>
  <si>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</si>
  <si>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</si>
  <si>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</si>
  <si>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</si>
  <si>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</si>
  <si>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</si>
  <si>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</si>
  <si>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</si>
  <si>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</si>
  <si>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</si>
  <si>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</si>
  <si>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</si>
  <si>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</si>
  <si>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</si>
  <si>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</si>
  <si>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</si>
  <si>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</si>
  <si>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</si>
  <si>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</si>
  <si>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</si>
  <si>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</si>
  <si>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</si>
  <si>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</si>
  <si>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</si>
  <si>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</si>
  <si>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</si>
  <si>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</si>
  <si>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</si>
  <si>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</si>
  <si>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</si>
  <si>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</si>
  <si>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</si>
  <si>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</si>
  <si>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</si>
  <si>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</si>
  <si>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</si>
  <si>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</si>
  <si>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</si>
  <si>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</si>
  <si>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</si>
  <si>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</si>
  <si>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</si>
  <si>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</si>
  <si>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</si>
  <si>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</si>
  <si>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</si>
  <si>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</si>
  <si>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</si>
  <si>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</si>
  <si>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</si>
  <si>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</si>
  <si>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</si>
  <si>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</si>
  <si>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</si>
  <si>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</si>
  <si>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</si>
  <si>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</si>
  <si>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</si>
  <si>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</si>
  <si>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</si>
  <si>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</si>
  <si>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</si>
  <si>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</si>
  <si>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</si>
  <si>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</si>
  <si>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</si>
  <si>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</si>
  <si>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</si>
  <si>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</si>
  <si>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</si>
  <si>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</si>
  <si>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</si>
  <si>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</si>
  <si>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</si>
  <si>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</si>
  <si>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</si>
  <si>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</si>
  <si>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</si>
  <si>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</si>
  <si>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</si>
  <si>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</si>
  <si>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</si>
  <si>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</si>
  <si>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</si>
  <si>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</si>
  <si>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</si>
  <si>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</si>
  <si>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</si>
  <si>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</si>
  <si>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</si>
  <si>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</si>
  <si>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</si>
  <si>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</si>
  <si>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</si>
  <si>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</si>
  <si>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</si>
  <si>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</si>
  <si>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</si>
  <si>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</si>
  <si>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</si>
  <si>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</si>
  <si>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</si>
  <si>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</si>
  <si>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</si>
  <si>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</si>
  <si>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</si>
  <si>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</si>
  <si>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</si>
  <si>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</si>
  <si>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</si>
  <si>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</si>
  <si>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</si>
  <si>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</si>
  <si>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</si>
  <si>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</si>
  <si>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</si>
  <si>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</si>
  <si>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</si>
  <si>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</si>
  <si>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</si>
  <si>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</si>
  <si>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</si>
  <si>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</si>
  <si>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</si>
  <si>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</si>
  <si>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</si>
  <si>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</si>
  <si>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</si>
  <si>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</si>
  <si>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</si>
  <si>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</si>
  <si>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</si>
  <si>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</si>
  <si>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</si>
  <si>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</si>
  <si>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</si>
  <si>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</si>
  <si>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</si>
  <si>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</si>
  <si>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</si>
  <si>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</si>
  <si>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</si>
  <si>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</si>
  <si>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</si>
  <si>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</si>
  <si>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</si>
  <si>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</si>
  <si>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</si>
  <si>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</si>
  <si>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</si>
  <si>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</si>
  <si>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</si>
  <si>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</si>
  <si>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</si>
  <si>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</si>
  <si>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</si>
  <si>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</si>
  <si>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</si>
  <si>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</si>
  <si>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</si>
  <si>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</si>
  <si>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</si>
  <si>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</si>
  <si>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</si>
  <si>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</si>
  <si>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</si>
  <si>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</si>
  <si>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</si>
  <si>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</si>
  <si>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</si>
  <si>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</si>
  <si>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</si>
  <si>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</si>
  <si>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</si>
  <si>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</si>
  <si>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</si>
  <si>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</si>
  <si>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</si>
  <si>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</si>
  <si>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</si>
  <si>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</si>
  <si>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</si>
  <si>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</si>
  <si>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</si>
  <si>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</si>
  <si>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</si>
  <si>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</si>
  <si>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</si>
  <si>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</si>
  <si>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</si>
  <si>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</si>
  <si>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</si>
  <si>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</si>
  <si>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</si>
  <si>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</si>
  <si>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</si>
  <si>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</si>
  <si>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</si>
  <si>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</si>
  <si>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</si>
  <si>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</si>
  <si>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</si>
  <si>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</si>
  <si>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</si>
  <si>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</si>
  <si>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</si>
  <si>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</si>
  <si>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</si>
  <si>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</si>
  <si>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</si>
  <si>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</si>
  <si>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</si>
  <si>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</si>
  <si>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</si>
  <si>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</si>
  <si>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</si>
  <si>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</si>
  <si>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</si>
  <si>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</si>
  <si>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</si>
  <si>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</si>
  <si>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</si>
  <si>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</si>
  <si>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</si>
  <si>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</si>
  <si>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</si>
  <si>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</si>
  <si>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</si>
  <si>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</si>
  <si>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</si>
  <si>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</si>
  <si>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</si>
  <si>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</si>
  <si>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</si>
  <si>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</si>
  <si>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</si>
  <si>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</si>
  <si>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</si>
  <si>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</si>
  <si>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</si>
  <si>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</si>
  <si>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</si>
  <si>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</si>
  <si>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</si>
  <si>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</si>
  <si>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</si>
  <si>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</si>
  <si>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</si>
  <si>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</si>
  <si>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</si>
  <si>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</si>
  <si>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</si>
  <si>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</si>
  <si>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</si>
  <si>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</si>
  <si>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</si>
  <si>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</si>
  <si>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</si>
  <si>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</si>
  <si>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</si>
  <si>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</si>
  <si>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</si>
  <si>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</si>
  <si>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</si>
  <si>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</si>
  <si>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</si>
  <si>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</si>
  <si>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</si>
  <si>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</si>
  <si>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</si>
  <si>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</si>
  <si>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</si>
  <si>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</si>
  <si>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</si>
  <si>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</si>
  <si>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</si>
  <si>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</si>
  <si>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</si>
  <si>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</si>
  <si>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</si>
  <si>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</si>
  <si>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</si>
  <si>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</si>
  <si>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</si>
  <si>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</si>
  <si>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</si>
  <si>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</si>
  <si>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</si>
  <si>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</si>
  <si>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</si>
  <si>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</si>
  <si>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</si>
  <si>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</si>
  <si>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</si>
  <si>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</si>
  <si>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</si>
  <si>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</si>
  <si>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</si>
  <si>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</si>
  <si>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</si>
  <si>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</si>
  <si>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</si>
  <si>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</si>
  <si>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</si>
  <si>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</si>
  <si>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</si>
  <si>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</si>
  <si>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</si>
  <si>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</si>
  <si>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</si>
  <si>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</si>
  <si>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</si>
  <si>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</si>
  <si>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</si>
  <si>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</si>
  <si>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</si>
  <si>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</si>
  <si>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</si>
  <si>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</si>
  <si>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</si>
  <si>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</si>
  <si>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</si>
  <si>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</si>
  <si>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</si>
  <si>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</si>
  <si>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</si>
  <si>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</si>
  <si>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</si>
  <si>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</si>
  <si>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</si>
  <si>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</si>
  <si>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</si>
  <si>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</si>
  <si>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</si>
  <si>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</si>
  <si>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</si>
  <si>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</si>
  <si>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</si>
  <si>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</si>
  <si>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</si>
  <si>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</si>
  <si>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</si>
  <si>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</si>
  <si>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</si>
  <si>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</si>
  <si>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</si>
  <si>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</si>
  <si>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</si>
  <si>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</si>
  <si>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</si>
  <si>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</si>
  <si>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</si>
  <si>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</si>
  <si>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</si>
  <si>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</si>
  <si>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</si>
  <si>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</si>
  <si>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</si>
  <si>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</si>
  <si>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</si>
  <si>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</si>
  <si>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</si>
  <si>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</si>
  <si>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</si>
  <si>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</si>
  <si>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</si>
  <si>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</si>
  <si>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</si>
  <si>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</si>
  <si>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</si>
  <si>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</si>
  <si>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</si>
  <si>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</si>
  <si>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</si>
  <si>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</si>
  <si>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</si>
  <si>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</si>
  <si>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</si>
  <si>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</si>
  <si>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</si>
  <si>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</si>
  <si>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</si>
  <si>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</si>
  <si>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</si>
  <si>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</si>
  <si>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</si>
  <si>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</si>
  <si>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</si>
  <si>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</si>
  <si>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</si>
  <si>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</si>
  <si>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</si>
  <si>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</si>
  <si>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</si>
  <si>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</si>
  <si>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</si>
  <si>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</si>
  <si>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</si>
  <si>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</si>
  <si>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</si>
  <si>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</si>
  <si>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</si>
  <si>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</si>
  <si>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</si>
  <si>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</si>
  <si>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</si>
  <si>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</si>
  <si>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</si>
  <si>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</si>
  <si>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</si>
  <si>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</si>
  <si>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</si>
  <si>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</si>
  <si>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</si>
  <si>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</si>
  <si>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</si>
  <si>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</si>
  <si>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</si>
  <si>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</si>
  <si>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</si>
  <si>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</si>
  <si>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</si>
  <si>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</si>
  <si>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</si>
  <si>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</si>
  <si>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</si>
  <si>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</si>
  <si>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</si>
  <si>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</si>
  <si>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</si>
  <si>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</si>
  <si>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</si>
  <si>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</si>
  <si>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</si>
  <si>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</si>
  <si>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</si>
  <si>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</si>
  <si>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</si>
  <si>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</si>
  <si>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</si>
  <si>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</si>
  <si>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</si>
  <si>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</si>
  <si>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</si>
  <si>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</si>
  <si>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</si>
  <si>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</si>
  <si>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</si>
  <si>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</si>
  <si>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</si>
  <si>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</si>
  <si>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</si>
  <si>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</si>
  <si>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</si>
  <si>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</si>
  <si>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</si>
  <si>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</si>
  <si>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</si>
  <si>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</si>
  <si>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</si>
  <si>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</si>
  <si>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</si>
  <si>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</si>
  <si>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</si>
  <si>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</si>
  <si>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</si>
  <si>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</si>
  <si>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</si>
  <si>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</si>
  <si>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</si>
  <si>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</si>
  <si>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</si>
  <si>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</si>
  <si>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</si>
  <si>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</si>
  <si>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</si>
  <si>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</si>
  <si>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</si>
  <si>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</si>
  <si>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</si>
  <si>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</si>
  <si>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</si>
  <si>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</si>
  <si>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</si>
  <si>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</si>
  <si>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</si>
  <si>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</si>
  <si>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</si>
  <si>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</si>
  <si>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</si>
  <si>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</si>
  <si>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</si>
  <si>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</si>
  <si>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</si>
  <si>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</si>
  <si>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</si>
  <si>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</si>
  <si>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</si>
  <si>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</si>
  <si>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</si>
  <si>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</si>
  <si>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</si>
  <si>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</si>
  <si>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</si>
  <si>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</si>
  <si>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</si>
  <si>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</si>
  <si>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</si>
  <si>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</si>
  <si>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</si>
  <si>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</si>
  <si>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</si>
  <si>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</si>
  <si>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</si>
  <si>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</si>
  <si>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</si>
  <si>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</si>
  <si>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</si>
  <si>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</si>
  <si>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</si>
  <si>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</si>
  <si>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</si>
  <si>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</si>
  <si>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</si>
  <si>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</si>
  <si>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</si>
  <si>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</si>
  <si>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</si>
  <si>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</si>
  <si>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</si>
  <si>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</si>
  <si>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</si>
  <si>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</si>
  <si>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</si>
  <si>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</si>
  <si>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</si>
  <si>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</si>
  <si>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</si>
  <si>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</si>
  <si>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</si>
  <si>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</si>
  <si>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</si>
  <si>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</si>
  <si>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</si>
  <si>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</si>
  <si>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</si>
  <si>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</si>
  <si>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</si>
  <si>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</si>
  <si>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</si>
  <si>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</si>
  <si>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</si>
  <si>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</si>
  <si>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</si>
  <si>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</si>
  <si>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</si>
  <si>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</si>
  <si>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</si>
  <si>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</si>
  <si>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</si>
  <si>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</si>
  <si>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</si>
  <si>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</si>
  <si>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</si>
  <si>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</si>
  <si>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</si>
  <si>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</si>
  <si>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</si>
  <si>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</si>
  <si>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</si>
  <si>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</si>
  <si>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</si>
  <si>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</si>
  <si>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</si>
  <si>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</si>
  <si>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</si>
  <si>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</si>
  <si>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</si>
  <si>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</si>
  <si>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</si>
  <si>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</si>
  <si>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</si>
  <si>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</si>
  <si>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</si>
  <si>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</si>
  <si>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</si>
  <si>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</si>
  <si>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</si>
  <si>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</si>
  <si>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</si>
  <si>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</si>
  <si>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</si>
  <si>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</si>
  <si>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</si>
  <si>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</si>
  <si>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</si>
  <si>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</si>
  <si>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</si>
  <si>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</si>
  <si>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</si>
  <si>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</si>
  <si>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</si>
  <si>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</si>
  <si>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</si>
  <si>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</si>
  <si>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</si>
  <si>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</si>
  <si>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</si>
  <si>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</si>
  <si>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</si>
  <si>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</si>
  <si>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</si>
  <si>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</si>
  <si>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</si>
  <si>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</si>
  <si>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</si>
  <si>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</si>
  <si>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</si>
  <si>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</si>
  <si>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</si>
  <si>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</si>
  <si>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</si>
  <si>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</si>
  <si>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</si>
  <si>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</si>
  <si>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</si>
  <si>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</si>
  <si>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</si>
  <si>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</si>
  <si>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</si>
  <si>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</si>
  <si>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</si>
  <si>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</si>
  <si>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</si>
  <si>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</si>
  <si>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</si>
  <si>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</si>
  <si>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</si>
  <si>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</si>
  <si>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</si>
  <si>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</si>
  <si>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</si>
  <si>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</si>
  <si>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</si>
  <si>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</si>
  <si>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</si>
  <si>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</si>
  <si>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</si>
  <si>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</si>
  <si>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</si>
  <si>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</si>
  <si>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</si>
  <si>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</si>
  <si>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</si>
  <si>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</si>
  <si>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</si>
  <si>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</si>
  <si>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</si>
  <si>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</si>
  <si>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</si>
  <si>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</si>
  <si>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</si>
  <si>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</si>
  <si>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</si>
  <si>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</si>
  <si>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</si>
  <si>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</si>
  <si>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</si>
  <si>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</si>
  <si>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</si>
  <si>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</si>
  <si>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</si>
  <si>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</si>
  <si>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</si>
  <si>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</si>
  <si>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</si>
  <si>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</si>
  <si>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</si>
  <si>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</si>
  <si>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</si>
  <si>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</si>
  <si>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</si>
  <si>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</si>
  <si>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</si>
  <si>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</si>
  <si>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</si>
  <si>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</si>
  <si>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</si>
  <si>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</si>
  <si>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</si>
  <si>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</si>
  <si>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</si>
  <si>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</si>
  <si>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</si>
  <si>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</si>
  <si>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</si>
  <si>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</si>
  <si>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</si>
  <si>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</si>
  <si>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</si>
  <si>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</si>
  <si>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</si>
  <si>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</si>
  <si>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</si>
  <si>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</si>
  <si>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</si>
  <si>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</si>
  <si>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</si>
  <si>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</si>
  <si>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</si>
  <si>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</si>
  <si>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</si>
  <si>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</si>
  <si>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</si>
  <si>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</si>
  <si>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</si>
  <si>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</si>
  <si>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</si>
  <si>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</si>
  <si>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</si>
  <si>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</si>
  <si>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</si>
  <si>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</si>
  <si>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</si>
  <si>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</si>
  <si>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</si>
  <si>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</si>
  <si>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</si>
  <si>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</si>
  <si>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</si>
  <si>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</si>
  <si>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</si>
  <si>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</si>
  <si>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</si>
  <si>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</si>
  <si>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</si>
  <si>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</si>
  <si>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</si>
  <si>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</si>
  <si>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</si>
  <si>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</si>
  <si>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</si>
  <si>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</si>
  <si>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</si>
  <si>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</si>
  <si>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</si>
  <si>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</si>
  <si>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</si>
  <si>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</si>
  <si>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</si>
  <si>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</si>
  <si>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</si>
  <si>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</si>
  <si>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</si>
  <si>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</si>
  <si>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</si>
  <si>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</si>
  <si>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</si>
  <si>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</si>
  <si>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</si>
  <si>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</si>
  <si>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</si>
  <si>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</si>
  <si>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</si>
  <si>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</si>
  <si>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</si>
  <si>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</si>
  <si>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</si>
  <si>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</si>
  <si>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</si>
  <si>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</si>
  <si>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</si>
  <si>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</si>
  <si>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</si>
  <si>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</si>
  <si>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</si>
  <si>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</si>
  <si>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</si>
  <si>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</si>
  <si>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</si>
  <si>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</si>
  <si>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</si>
  <si>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</si>
  <si>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</si>
  <si>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</si>
  <si>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</si>
  <si>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</si>
  <si>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</si>
  <si>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</si>
  <si>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</si>
  <si>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</si>
  <si>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</si>
  <si>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</si>
  <si>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</si>
  <si>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</si>
  <si>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</si>
  <si>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</si>
  <si>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</si>
  <si>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</si>
  <si>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</si>
  <si>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</si>
  <si>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</si>
  <si>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</si>
  <si>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</si>
  <si>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</si>
  <si>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</si>
  <si>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</si>
  <si>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</si>
  <si>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</si>
  <si>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</si>
  <si>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</si>
  <si>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</si>
  <si>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</si>
  <si>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</si>
  <si>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</si>
  <si>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</si>
  <si>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</si>
  <si>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</si>
  <si>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</si>
  <si>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</si>
  <si>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</si>
  <si>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</si>
  <si>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</si>
  <si>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</si>
  <si>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</si>
  <si>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</si>
  <si>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</si>
  <si>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</si>
  <si>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</si>
  <si>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</si>
  <si>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</si>
  <si>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</si>
  <si>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</si>
  <si>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</si>
  <si>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</si>
  <si>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</si>
  <si>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</si>
  <si>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</si>
  <si>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</si>
  <si>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</si>
  <si>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</si>
  <si>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</si>
  <si>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</si>
  <si>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</si>
  <si>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</si>
  <si>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</si>
  <si>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</si>
  <si>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</si>
  <si>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</si>
  <si>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</si>
  <si>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</si>
  <si>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</si>
  <si>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</si>
  <si>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</si>
  <si>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</si>
  <si>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</si>
  <si>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</si>
  <si>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</si>
  <si>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</si>
  <si>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</si>
  <si>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</si>
  <si>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</si>
  <si>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</si>
  <si>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</si>
  <si>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</si>
  <si>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</si>
  <si>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</si>
  <si>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</si>
  <si>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</si>
  <si>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</si>
  <si>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</si>
  <si>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</si>
  <si>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</si>
  <si>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</si>
  <si>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</si>
  <si>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</si>
  <si>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</si>
  <si>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</si>
  <si>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</si>
  <si>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</si>
  <si>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</si>
  <si>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</si>
  <si>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</si>
  <si>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</si>
  <si>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</si>
  <si>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</si>
  <si>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</si>
  <si>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</si>
  <si>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</si>
  <si>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</si>
  <si>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</si>
  <si>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</si>
  <si>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</si>
  <si>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</si>
  <si>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</si>
  <si>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</si>
  <si>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</si>
  <si>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</si>
  <si>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</si>
  <si>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</si>
  <si>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</si>
  <si>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</si>
  <si>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</si>
  <si>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</si>
  <si>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</si>
  <si>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</si>
  <si>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</si>
  <si>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</si>
  <si>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</si>
  <si>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</si>
  <si>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</si>
  <si>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</si>
  <si>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</si>
  <si>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</si>
  <si>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</si>
  <si>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</si>
  <si>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</si>
  <si>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</si>
  <si>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</si>
  <si>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</si>
  <si>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</si>
  <si>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</si>
  <si>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</si>
  <si>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</si>
  <si>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</si>
  <si>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</si>
  <si>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</si>
  <si>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</si>
  <si>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</si>
  <si>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</si>
  <si>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</si>
  <si>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</si>
  <si>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</si>
  <si>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</si>
  <si>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</si>
  <si>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</si>
  <si>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</si>
  <si>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</si>
  <si>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</si>
  <si>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</si>
  <si>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</si>
  <si>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</si>
  <si>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</si>
  <si>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</si>
  <si>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</si>
  <si>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</si>
  <si>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</si>
  <si>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</si>
  <si>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</si>
  <si>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</si>
  <si>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</si>
  <si>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</si>
  <si>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</si>
  <si>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</si>
  <si>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</si>
  <si>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</si>
  <si>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</si>
  <si>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</si>
  <si>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</si>
  <si>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</si>
  <si>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</si>
  <si>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</si>
  <si>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</si>
  <si>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</si>
  <si>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</si>
  <si>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</si>
  <si>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</si>
  <si>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</si>
  <si>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</si>
  <si>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</si>
  <si>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</si>
  <si>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</si>
  <si>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</si>
  <si>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</si>
  <si>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</si>
  <si>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</si>
  <si>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</si>
  <si>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</si>
  <si>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</si>
  <si>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</si>
  <si>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</si>
  <si>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</si>
  <si>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</si>
  <si>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</si>
  <si>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</si>
  <si>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</si>
  <si>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</si>
  <si>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</si>
  <si>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</si>
  <si>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</si>
  <si>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</si>
  <si>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</si>
  <si>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</si>
  <si>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</si>
  <si>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</si>
  <si>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</si>
  <si>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</si>
  <si>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</si>
  <si>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</si>
  <si>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</si>
  <si>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</si>
  <si>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</si>
  <si>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</si>
  <si>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</si>
  <si>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</si>
  <si>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</si>
  <si>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</si>
  <si>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</si>
  <si>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</si>
  <si>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</si>
  <si>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</si>
  <si>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</si>
  <si>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</si>
  <si>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</si>
  <si>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</si>
  <si>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</si>
  <si>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</si>
  <si>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</si>
  <si>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</si>
  <si>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</si>
  <si>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</si>
  <si>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</si>
  <si>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</si>
  <si>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</si>
  <si>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</si>
  <si>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</si>
  <si>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</si>
  <si>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</si>
  <si>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</si>
  <si>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</si>
  <si>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</si>
  <si>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</si>
  <si>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</si>
  <si>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</si>
  <si>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</si>
  <si>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</si>
  <si>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</si>
  <si>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</si>
  <si>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</si>
  <si>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</si>
  <si>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</si>
  <si>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</si>
  <si>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</si>
  <si>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</si>
  <si>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</si>
  <si>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</si>
  <si>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</si>
  <si>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</si>
  <si>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</si>
  <si>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</si>
  <si>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</si>
  <si>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</si>
  <si>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</si>
  <si>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</si>
  <si>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</si>
  <si>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</si>
  <si>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</si>
  <si>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</si>
  <si>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</si>
  <si>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</si>
  <si>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</si>
  <si>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</si>
  <si>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</si>
  <si>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</si>
  <si>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</si>
  <si>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</si>
  <si>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</si>
  <si>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</si>
  <si>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</si>
  <si>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</si>
  <si>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</si>
  <si>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</si>
  <si>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</si>
  <si>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</si>
  <si>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</si>
  <si>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</si>
  <si>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</si>
  <si>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</si>
  <si>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</si>
  <si>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</si>
  <si>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</si>
  <si>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</si>
  <si>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</si>
  <si>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</si>
  <si>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</si>
  <si>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</si>
  <si>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</si>
  <si>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</si>
  <si>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</si>
  <si>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</si>
  <si>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</si>
  <si>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</si>
  <si>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</si>
  <si>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</si>
  <si>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</si>
  <si>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</si>
  <si>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</si>
  <si>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</si>
  <si>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</si>
  <si>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</si>
  <si>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</si>
  <si>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</si>
  <si>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</si>
  <si>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</si>
  <si>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</si>
  <si>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</si>
  <si>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</si>
  <si>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</si>
  <si>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</si>
  <si>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</si>
  <si>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</si>
  <si>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</si>
  <si>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</si>
  <si>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</si>
  <si>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</si>
  <si>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</si>
  <si>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</si>
  <si>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</si>
  <si>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</si>
  <si>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</si>
  <si>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</si>
  <si>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</si>
  <si>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</si>
  <si>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</si>
  <si>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</si>
  <si>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</si>
  <si>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</si>
  <si>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</si>
  <si>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</si>
  <si>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</si>
  <si>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</si>
  <si>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</si>
  <si>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</si>
  <si>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</si>
  <si>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</si>
  <si>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</si>
  <si>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</si>
  <si>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</si>
  <si>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</si>
  <si>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</si>
  <si>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</si>
  <si>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</si>
  <si>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</si>
  <si>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</si>
  <si>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</si>
  <si>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</si>
  <si>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</si>
  <si>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</si>
  <si>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</si>
  <si>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</si>
  <si>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</si>
  <si>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</si>
  <si>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</si>
  <si>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</si>
  <si>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</si>
  <si>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</si>
  <si>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</si>
  <si>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</si>
  <si>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</si>
  <si>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</si>
  <si>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</si>
  <si>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</si>
  <si>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</si>
  <si>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</si>
  <si>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</si>
  <si>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</si>
  <si>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</si>
  <si>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</si>
  <si>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</si>
  <si>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</si>
  <si>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</si>
  <si>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</si>
  <si>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</si>
  <si>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</si>
  <si>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</si>
  <si>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</si>
  <si>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</si>
  <si>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</si>
  <si>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</si>
  <si>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</si>
  <si>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</si>
  <si>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</si>
  <si>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</si>
  <si>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</si>
  <si>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</si>
  <si>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</si>
  <si>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</si>
  <si>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</si>
  <si>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</si>
  <si>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</si>
  <si>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</si>
  <si>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</si>
  <si>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</si>
  <si>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</si>
  <si>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</si>
  <si>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</si>
  <si>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</si>
  <si>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</si>
  <si>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</si>
  <si>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</si>
  <si>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</si>
  <si>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</si>
  <si>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</si>
  <si>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</si>
  <si>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</si>
  <si>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</si>
  <si>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</si>
  <si>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</si>
  <si>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</si>
  <si>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</si>
  <si>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</si>
  <si>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</si>
  <si>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</si>
  <si>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</si>
  <si>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</si>
  <si>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</si>
  <si>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</si>
  <si>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</si>
  <si>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</si>
  <si>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</si>
  <si>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</si>
  <si>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</si>
  <si>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</si>
  <si>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</si>
  <si>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</si>
  <si>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</si>
  <si>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</si>
  <si>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</si>
  <si>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</si>
  <si>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</si>
  <si>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</si>
  <si>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</si>
  <si>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</si>
  <si>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</si>
  <si>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</si>
  <si>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</si>
  <si>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</si>
  <si>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</si>
  <si>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</si>
  <si>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</si>
  <si>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</si>
  <si>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</si>
  <si>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</si>
  <si>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</si>
  <si>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</si>
  <si>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</si>
  <si>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</si>
  <si>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</si>
  <si>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</si>
  <si>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</si>
  <si>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</si>
  <si>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</si>
  <si>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</si>
  <si>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</si>
  <si>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</si>
  <si>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</si>
  <si>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</si>
  <si>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</si>
  <si>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</si>
  <si>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</si>
  <si>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</si>
  <si>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</si>
  <si>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</si>
  <si>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</si>
  <si>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</si>
  <si>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</si>
  <si>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</si>
  <si>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</si>
  <si>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</si>
  <si>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</si>
  <si>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</si>
  <si>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</si>
  <si>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</si>
  <si>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</si>
  <si>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</si>
  <si>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</si>
  <si>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</si>
  <si>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</si>
  <si>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</si>
  <si>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</si>
  <si>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</si>
  <si>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</si>
  <si>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</si>
  <si>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</si>
  <si>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</si>
  <si>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</si>
  <si>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</si>
  <si>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</si>
  <si>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</si>
  <si>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</si>
  <si>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</si>
  <si>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</si>
  <si>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</si>
  <si>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</si>
  <si>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</si>
  <si>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</si>
  <si>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</si>
  <si>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</si>
  <si>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</si>
  <si>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</si>
  <si>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</si>
  <si>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</si>
  <si>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</si>
  <si>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</si>
  <si>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</si>
  <si>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</si>
  <si>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</si>
  <si>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</si>
  <si>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</si>
  <si>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</si>
  <si>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</si>
  <si>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</si>
  <si>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</si>
  <si>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</si>
  <si>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</si>
  <si>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</si>
  <si>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</si>
  <si>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</si>
  <si>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</si>
  <si>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</si>
  <si>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</si>
  <si>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</si>
  <si>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</si>
  <si>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</si>
  <si>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</si>
  <si>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</si>
  <si>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</si>
  <si>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</si>
  <si>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</si>
  <si>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</si>
  <si>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</si>
  <si>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</si>
  <si>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</si>
  <si>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</si>
  <si>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</si>
  <si>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</si>
  <si>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</si>
  <si>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</si>
  <si>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</si>
  <si>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</si>
  <si>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</si>
  <si>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</si>
  <si>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</si>
  <si>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</si>
  <si>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</si>
  <si>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</si>
  <si>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</si>
  <si>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</si>
  <si>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</si>
  <si>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</si>
  <si>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</si>
  <si>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</si>
  <si>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</si>
  <si>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</si>
  <si>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</si>
  <si>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</si>
  <si>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</si>
  <si>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</si>
  <si>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</si>
  <si>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</si>
  <si>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</si>
  <si>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</si>
  <si>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</si>
  <si>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</si>
  <si>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</si>
  <si>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</si>
  <si>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</si>
  <si>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</si>
  <si>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</si>
  <si>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</si>
  <si>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</si>
  <si>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</si>
  <si>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</si>
  <si>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</si>
  <si>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</si>
  <si>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</si>
  <si>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</si>
  <si>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</si>
  <si>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</si>
  <si>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</si>
  <si>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</si>
  <si>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</si>
  <si>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</si>
  <si>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</si>
  <si>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</si>
  <si>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</si>
  <si>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</si>
  <si>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</si>
  <si>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</si>
  <si>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</si>
  <si>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</si>
  <si>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</si>
  <si>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</si>
  <si>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</si>
  <si>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</si>
  <si>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</si>
  <si>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</si>
  <si>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</si>
  <si>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</si>
  <si>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</si>
  <si>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</si>
  <si>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</si>
  <si>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</si>
  <si>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</si>
  <si>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</si>
  <si>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</si>
  <si>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</si>
  <si>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</si>
  <si>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</si>
  <si>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</si>
  <si>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</si>
  <si>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</si>
  <si>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</si>
  <si>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</si>
  <si>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</si>
  <si>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</si>
  <si>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</si>
  <si>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</si>
  <si>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</si>
  <si>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</si>
  <si>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</si>
  <si>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</si>
  <si>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</si>
  <si>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</si>
  <si>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</si>
  <si>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</si>
  <si>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</si>
  <si>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</si>
  <si>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</si>
  <si>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</si>
  <si>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</si>
  <si>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</si>
  <si>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</si>
  <si>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</si>
  <si>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</si>
  <si>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</si>
  <si>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</si>
  <si>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</si>
  <si>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</si>
  <si>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</si>
  <si>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</si>
  <si>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</si>
  <si>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</si>
  <si>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</si>
  <si>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</si>
  <si>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</si>
  <si>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</si>
  <si>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</si>
  <si>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</si>
  <si>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</si>
  <si>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</si>
  <si>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</si>
  <si>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</si>
  <si>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</si>
  <si>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</si>
  <si>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</si>
  <si>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</si>
  <si>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</si>
  <si>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</si>
  <si>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</si>
  <si>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</si>
  <si>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</si>
  <si>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</si>
  <si>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</si>
  <si>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</si>
  <si>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</si>
  <si>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</si>
  <si>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</si>
  <si>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</si>
  <si>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</si>
  <si>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</si>
  <si>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</si>
  <si>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</si>
  <si>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</si>
  <si>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</si>
  <si>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</si>
  <si>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</si>
  <si>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</si>
  <si>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</si>
  <si>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</si>
  <si>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</si>
  <si>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</si>
  <si>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</si>
  <si>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</si>
  <si>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</si>
  <si>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</si>
  <si>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</si>
  <si>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</si>
  <si>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</si>
  <si>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</si>
  <si>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</si>
  <si>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</si>
  <si>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</si>
  <si>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</si>
  <si>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</si>
  <si>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</si>
  <si>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</si>
  <si>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</si>
  <si>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</si>
  <si>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</si>
  <si>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</si>
  <si>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</si>
  <si>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</si>
  <si>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</si>
  <si>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</si>
  <si>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</si>
  <si>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</si>
  <si>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</si>
  <si>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</si>
  <si>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</si>
  <si>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</si>
  <si>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</si>
  <si>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</si>
  <si>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</si>
  <si>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</si>
  <si>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</si>
  <si>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</si>
  <si>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</si>
  <si>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</si>
  <si>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</si>
  <si>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</si>
  <si>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</si>
  <si>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</si>
  <si>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</si>
  <si>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</si>
  <si>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</si>
  <si>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</si>
  <si>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</si>
  <si>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</si>
  <si>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</si>
  <si>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</si>
  <si>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</si>
  <si>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</si>
  <si>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</si>
  <si>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</si>
  <si>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</si>
  <si>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</si>
  <si>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</si>
  <si>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</si>
  <si>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</si>
  <si>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</si>
  <si>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</si>
  <si>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</si>
  <si>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</si>
  <si>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</si>
  <si>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</si>
  <si>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</si>
  <si>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</si>
  <si>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</si>
  <si>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</si>
  <si>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</si>
  <si>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</si>
  <si>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</si>
  <si>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</si>
  <si>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</si>
  <si>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</si>
  <si>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</si>
  <si>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</si>
  <si>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</si>
  <si>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</si>
  <si>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</si>
  <si>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</si>
  <si>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</si>
  <si>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</si>
  <si>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</si>
  <si>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</si>
  <si>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</si>
  <si>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</si>
  <si>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</si>
  <si>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</si>
  <si>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</si>
  <si>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</si>
  <si>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</si>
  <si>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</si>
  <si>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</si>
  <si>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</si>
  <si>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</si>
  <si>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</si>
  <si>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</si>
  <si>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</si>
  <si>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</si>
  <si>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</si>
  <si>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</si>
  <si>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</si>
  <si>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</si>
  <si>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</si>
  <si>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</si>
  <si>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</si>
  <si>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</si>
  <si>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</si>
  <si>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</si>
  <si>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</si>
  <si>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</si>
  <si>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</si>
  <si>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</si>
  <si>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</si>
  <si>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</si>
  <si>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</si>
  <si>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</si>
  <si>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</si>
  <si>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</si>
  <si>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</si>
  <si>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</si>
  <si>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</si>
  <si>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</si>
  <si>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</si>
  <si>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</si>
  <si>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</si>
  <si>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</si>
  <si>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</si>
  <si>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</si>
  <si>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</si>
  <si>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</si>
  <si>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</si>
  <si>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</si>
  <si>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</si>
  <si>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</si>
  <si>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</si>
  <si>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</si>
  <si>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</si>
  <si>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</si>
  <si>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</si>
  <si>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</si>
  <si>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</si>
  <si>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</si>
  <si>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</si>
  <si>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</si>
  <si>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</si>
  <si>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</si>
  <si>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</si>
  <si>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</si>
  <si>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</si>
  <si>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</si>
  <si>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</si>
  <si>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</si>
  <si>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</si>
  <si>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</si>
  <si>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</si>
  <si>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</si>
  <si>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</si>
  <si>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</si>
  <si>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</si>
  <si>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</si>
  <si>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</si>
  <si>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</si>
  <si>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</si>
  <si>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</si>
  <si>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</si>
  <si>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</si>
  <si>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</si>
  <si>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</si>
  <si>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</si>
  <si>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</si>
  <si>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</si>
  <si>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</si>
  <si>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</si>
  <si>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</si>
  <si>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</si>
  <si>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</si>
  <si>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</si>
  <si>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</si>
  <si>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</si>
  <si>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</si>
  <si>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</si>
  <si>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</si>
  <si>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</si>
  <si>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</si>
  <si>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</si>
  <si>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</si>
  <si>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</si>
  <si>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</si>
  <si>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</si>
  <si>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</si>
  <si>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</si>
  <si>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</si>
  <si>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</si>
  <si>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</si>
  <si>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</si>
  <si>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</si>
  <si>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</si>
  <si>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</si>
  <si>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</si>
  <si>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</si>
  <si>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</si>
  <si>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</si>
  <si>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</si>
  <si>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</si>
  <si>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</si>
  <si>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</si>
  <si>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</si>
  <si>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</si>
  <si>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</si>
  <si>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</si>
  <si>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</si>
  <si>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</si>
  <si>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</si>
  <si>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</si>
  <si>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</si>
  <si>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</si>
  <si>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</si>
  <si>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</si>
  <si>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</si>
  <si>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</si>
  <si>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</si>
  <si>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</si>
  <si>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</si>
  <si>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</si>
  <si>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</si>
  <si>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</si>
  <si>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</si>
  <si>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</si>
  <si>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</si>
  <si>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</si>
  <si>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</si>
  <si>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</si>
  <si>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</si>
  <si>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</si>
  <si>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</si>
  <si>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</si>
  <si>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</si>
  <si>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</si>
  <si>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</si>
  <si>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</si>
  <si>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</si>
  <si>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</si>
  <si>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</si>
  <si>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</si>
  <si>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</si>
  <si>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</si>
  <si>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</si>
  <si>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</si>
  <si>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</si>
  <si>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</si>
  <si>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</si>
  <si>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</si>
  <si>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</si>
  <si>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</si>
  <si>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</si>
  <si>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</si>
  <si>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</si>
  <si>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</si>
  <si>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</si>
  <si>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</si>
  <si>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</si>
  <si>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</si>
  <si>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</si>
  <si>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</si>
  <si>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</si>
  <si>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</si>
  <si>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</si>
  <si>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</si>
  <si>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</si>
  <si>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</si>
  <si>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</si>
  <si>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</si>
  <si>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</si>
  <si>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</si>
  <si>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</si>
  <si>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</si>
  <si>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</si>
  <si>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</si>
  <si>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</si>
  <si>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</si>
  <si>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</si>
  <si>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</si>
  <si>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</si>
  <si>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</si>
  <si>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</si>
  <si>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</si>
  <si>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</si>
  <si>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</si>
  <si>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</si>
  <si>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</si>
  <si>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</si>
  <si>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</si>
  <si>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</si>
  <si>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</si>
  <si>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</si>
  <si>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</si>
  <si>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</si>
  <si>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</si>
  <si>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</si>
  <si>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</si>
  <si>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</si>
  <si>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</si>
  <si>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</si>
  <si>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</si>
  <si>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</si>
  <si>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</si>
  <si>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</si>
  <si>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</si>
  <si>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</si>
  <si>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</si>
  <si>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</si>
  <si>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</si>
  <si>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</si>
  <si>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</si>
  <si>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</si>
  <si>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</si>
  <si>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</si>
  <si>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</si>
  <si>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</si>
  <si>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</si>
  <si>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</si>
  <si>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</si>
  <si>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</si>
  <si>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</si>
  <si>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</si>
  <si>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</si>
  <si>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</si>
  <si>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</si>
  <si>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</si>
  <si>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</si>
  <si>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</si>
  <si>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</si>
  <si>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</si>
  <si>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</si>
  <si>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</si>
  <si>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</si>
  <si>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</si>
  <si>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</si>
  <si>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</si>
  <si>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</si>
  <si>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</si>
  <si>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</si>
  <si>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</si>
  <si>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</si>
  <si>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</si>
  <si>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</si>
  <si>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</si>
  <si>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</si>
  <si>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</si>
  <si>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</si>
  <si>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</si>
  <si>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</si>
  <si>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</si>
  <si>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</si>
  <si>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</si>
  <si>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</si>
  <si>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</si>
  <si>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</si>
  <si>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</si>
  <si>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</si>
  <si>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</si>
  <si>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</si>
  <si>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</si>
  <si>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</si>
  <si>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</si>
  <si>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</si>
  <si>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</si>
  <si>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</si>
  <si>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</si>
  <si>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</si>
  <si>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</si>
  <si>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</si>
  <si>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</si>
  <si>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</si>
  <si>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</si>
  <si>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</si>
  <si>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</si>
  <si>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</si>
  <si>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</si>
  <si>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</si>
  <si>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</si>
  <si>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</si>
  <si>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</si>
  <si>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</si>
  <si>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</si>
  <si>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</si>
  <si>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</si>
  <si>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</si>
  <si>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</si>
  <si>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</si>
  <si>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</si>
  <si>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</si>
  <si>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</si>
  <si>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</si>
  <si>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</si>
  <si>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</si>
  <si>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</si>
  <si>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</si>
  <si>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</si>
  <si>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</si>
  <si>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</si>
  <si>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</si>
  <si>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</si>
  <si>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</si>
  <si>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</si>
  <si>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</si>
  <si>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</si>
  <si>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</si>
  <si>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</si>
  <si>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</si>
  <si>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</si>
  <si>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</si>
  <si>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</si>
  <si>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</si>
  <si>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</si>
  <si>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</si>
  <si>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</si>
  <si>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</si>
  <si>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</si>
  <si>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</si>
  <si>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</si>
  <si>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</si>
  <si>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</si>
  <si>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</si>
  <si>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</si>
  <si>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</si>
  <si>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</si>
  <si>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</si>
  <si>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</si>
  <si>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</si>
  <si>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</si>
  <si>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</si>
  <si>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</si>
  <si>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</si>
  <si>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</si>
  <si>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</si>
  <si>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</si>
  <si>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</si>
  <si>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</si>
  <si>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</si>
  <si>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</si>
  <si>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</si>
  <si>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</si>
  <si>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</si>
  <si>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</si>
  <si>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</si>
  <si>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</si>
  <si>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</si>
  <si>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</si>
  <si>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</si>
  <si>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</si>
  <si>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</si>
  <si>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</si>
  <si>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</si>
  <si>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</si>
  <si>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</si>
  <si>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</si>
  <si>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</si>
  <si>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</si>
  <si>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</si>
  <si>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</si>
  <si>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</si>
  <si>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</si>
  <si>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</si>
  <si>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</si>
  <si>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</si>
  <si>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</si>
  <si>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</si>
  <si>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</si>
  <si>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</si>
  <si>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</si>
  <si>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</si>
  <si>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</si>
  <si>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</si>
  <si>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</si>
  <si>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</si>
  <si>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</si>
  <si>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</si>
  <si>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</si>
  <si>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</si>
  <si>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</si>
  <si>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</si>
  <si>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</si>
  <si>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</si>
  <si>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</si>
  <si>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</si>
  <si>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</si>
  <si>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</si>
  <si>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</si>
  <si>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</si>
  <si>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</si>
  <si>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</si>
  <si>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</si>
  <si>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</si>
  <si>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</si>
  <si>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</si>
  <si>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</si>
  <si>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</si>
  <si>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</si>
  <si>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</si>
  <si>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</si>
  <si>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</si>
  <si>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</si>
  <si>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</si>
  <si>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</si>
  <si>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</si>
  <si>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</si>
  <si>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</si>
  <si>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</si>
  <si>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</si>
  <si>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</si>
  <si>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</si>
  <si>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</si>
  <si>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</si>
  <si>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</si>
  <si>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</si>
  <si>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</si>
  <si>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</si>
  <si>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</si>
  <si>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</si>
  <si>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</si>
  <si>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</si>
  <si>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</si>
  <si>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</si>
  <si>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</si>
  <si>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</si>
  <si>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</si>
  <si>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</si>
  <si>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</si>
  <si>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</si>
  <si>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</si>
  <si>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</si>
  <si>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</si>
  <si>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</si>
  <si>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</si>
  <si>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</si>
  <si>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</si>
  <si>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</si>
  <si>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</si>
  <si>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</si>
  <si>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</si>
  <si>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</si>
  <si>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</si>
  <si>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</si>
  <si>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</si>
  <si>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</si>
  <si>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</si>
  <si>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</si>
  <si>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</si>
  <si>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</si>
  <si>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</si>
  <si>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</si>
  <si>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</si>
  <si>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</si>
  <si>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</si>
  <si>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</si>
  <si>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</si>
  <si>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</si>
  <si>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</si>
  <si>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</si>
  <si>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</si>
  <si>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</si>
  <si>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</si>
  <si>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</si>
  <si>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</si>
  <si>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</si>
  <si>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</si>
  <si>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</si>
  <si>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</si>
  <si>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</si>
  <si>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</si>
  <si>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</si>
  <si>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</si>
  <si>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</si>
  <si>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</si>
  <si>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</si>
  <si>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</si>
  <si>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</si>
  <si>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</si>
  <si>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</si>
  <si>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</si>
  <si>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</si>
  <si>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</si>
  <si>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</si>
  <si>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</si>
  <si>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</si>
  <si>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</si>
  <si>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</si>
  <si>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</si>
  <si>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</si>
  <si>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</si>
  <si>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</si>
  <si>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</si>
  <si>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</si>
  <si>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</si>
  <si>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</si>
  <si>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</si>
  <si>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</si>
  <si>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</si>
  <si>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</si>
  <si>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</si>
  <si>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</si>
  <si>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</si>
  <si>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</si>
  <si>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</si>
  <si>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</si>
  <si>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</si>
  <si>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</si>
  <si>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</si>
  <si>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</si>
  <si>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</si>
  <si>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</si>
  <si>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</si>
  <si>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</si>
  <si>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</si>
  <si>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</si>
  <si>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</si>
  <si>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</si>
  <si>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</si>
  <si>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</si>
  <si>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</si>
  <si>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</si>
  <si>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</si>
  <si>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</si>
  <si>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</si>
  <si>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</si>
  <si>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</si>
  <si>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</si>
  <si>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</si>
  <si>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</si>
  <si>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</si>
  <si>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</si>
  <si>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</si>
  <si>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</si>
  <si>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</si>
  <si>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</si>
  <si>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</si>
  <si>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</si>
  <si>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</si>
  <si>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</si>
  <si>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</si>
  <si>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</si>
  <si>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</si>
  <si>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</si>
  <si>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</si>
  <si>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</si>
  <si>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</si>
  <si>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</si>
  <si>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</si>
  <si>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</si>
  <si>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</si>
  <si>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</si>
  <si>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</si>
  <si>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</si>
  <si>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</si>
  <si>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</si>
  <si>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</si>
  <si>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</si>
  <si>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</si>
  <si>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</si>
  <si>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</si>
  <si>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</si>
  <si>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</si>
  <si>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</si>
  <si>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</si>
  <si>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</si>
  <si>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</si>
  <si>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</si>
  <si>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</si>
  <si>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</si>
  <si>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</si>
  <si>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</si>
  <si>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</si>
  <si>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</si>
  <si>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</si>
  <si>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</si>
  <si>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</si>
  <si>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</si>
  <si>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</si>
  <si>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</si>
  <si>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</si>
  <si>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</si>
  <si>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</si>
  <si>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</si>
  <si>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</si>
  <si>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</si>
  <si>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</si>
  <si>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</si>
  <si>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</si>
  <si>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</si>
  <si>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</si>
  <si>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</si>
  <si>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</si>
  <si>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</si>
  <si>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</si>
  <si>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</si>
  <si>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</si>
  <si>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</si>
  <si>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</si>
  <si>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</si>
  <si>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</si>
  <si>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</si>
  <si>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</si>
  <si>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</si>
  <si>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</si>
  <si>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</si>
  <si>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</si>
  <si>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</si>
  <si>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</si>
  <si>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</si>
  <si>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</si>
  <si>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</si>
  <si>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</si>
  <si>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</si>
  <si>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</si>
  <si>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</si>
  <si>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</si>
  <si>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</si>
  <si>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</si>
  <si>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</si>
  <si>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</si>
  <si>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</si>
  <si>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</si>
  <si>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</si>
  <si>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</si>
  <si>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</si>
  <si>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</si>
  <si>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</si>
  <si>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</si>
  <si>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</si>
  <si>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</si>
  <si>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</si>
  <si>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</si>
  <si>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</si>
  <si>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</si>
  <si>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</si>
  <si>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</si>
  <si>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</si>
  <si>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</si>
  <si>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</si>
  <si>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</si>
  <si>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</si>
  <si>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</si>
  <si>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</si>
  <si>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</si>
  <si>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</si>
  <si>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</si>
  <si>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</si>
  <si>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</si>
  <si>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</si>
  <si>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</si>
  <si>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</si>
  <si>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</si>
  <si>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</si>
  <si>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</si>
  <si>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</si>
  <si>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</si>
  <si>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</si>
  <si>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</si>
  <si>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</si>
  <si>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</si>
  <si>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</si>
  <si>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</si>
  <si>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</si>
  <si>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</si>
  <si>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</si>
  <si>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</si>
  <si>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</si>
  <si>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</si>
  <si>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</si>
  <si>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</si>
  <si>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</si>
  <si>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</si>
  <si>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</si>
  <si>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</si>
  <si>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</si>
  <si>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</si>
  <si>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</si>
  <si>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</si>
  <si>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</si>
  <si>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</si>
  <si>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</si>
  <si>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</si>
  <si>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</si>
  <si>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</si>
  <si>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</si>
  <si>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</si>
  <si>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</si>
  <si>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</si>
  <si>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</si>
  <si>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</si>
  <si>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</si>
  <si>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</si>
  <si>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</si>
  <si>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</si>
  <si>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</si>
  <si>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</si>
  <si>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</si>
  <si>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</si>
  <si>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</si>
  <si>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</si>
  <si>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</si>
  <si>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</si>
  <si>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</si>
  <si>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</si>
  <si>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</si>
  <si>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</si>
  <si>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</si>
  <si>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</si>
  <si>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</si>
  <si>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</si>
  <si>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</si>
  <si>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</si>
  <si>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</si>
  <si>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</si>
  <si>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</si>
  <si>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</si>
  <si>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</si>
  <si>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</si>
  <si>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</si>
  <si>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</si>
  <si>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</si>
  <si>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</si>
  <si>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</si>
  <si>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</si>
  <si>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</si>
  <si>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</si>
  <si>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</si>
  <si>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</si>
  <si>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</si>
  <si>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</si>
  <si>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</si>
  <si>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</si>
  <si>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</si>
  <si>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</si>
  <si>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</si>
  <si>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</si>
  <si>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</si>
  <si>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</si>
  <si>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</si>
  <si>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</si>
  <si>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</si>
  <si>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</si>
  <si>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</si>
  <si>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</si>
  <si>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</si>
  <si>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</si>
  <si>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</si>
  <si>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</si>
  <si>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</si>
  <si>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</si>
  <si>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</si>
  <si>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</si>
  <si>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</si>
  <si>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</si>
  <si>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</si>
  <si>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</si>
  <si>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</si>
  <si>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</si>
  <si>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</si>
  <si>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</si>
  <si>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</si>
  <si>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</si>
  <si>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</si>
  <si>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</si>
  <si>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</si>
  <si>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</si>
  <si>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</si>
  <si>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</si>
  <si>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</si>
  <si>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</si>
  <si>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</si>
  <si>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</si>
  <si>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</si>
  <si>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</si>
  <si>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</si>
  <si>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</si>
  <si>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</si>
  <si>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</si>
  <si>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</si>
  <si>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</si>
  <si>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</si>
  <si>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</si>
  <si>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</si>
  <si>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</si>
  <si>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</si>
  <si>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</si>
  <si>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</si>
  <si>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</si>
  <si>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</si>
  <si>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</si>
  <si>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</si>
  <si>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</si>
  <si>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</si>
  <si>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</si>
  <si>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</si>
  <si>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</si>
  <si>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</si>
  <si>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</si>
  <si>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</si>
  <si>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</si>
  <si>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</si>
  <si>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</si>
  <si>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</si>
  <si>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</si>
  <si>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</si>
  <si>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</si>
  <si>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</si>
  <si>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</si>
  <si>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</si>
  <si>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</si>
  <si>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</si>
  <si>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</si>
  <si>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</si>
  <si>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</si>
  <si>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</si>
  <si>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</si>
  <si>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</si>
  <si>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</si>
  <si>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</si>
  <si>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</si>
  <si>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</si>
  <si>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</si>
  <si>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</si>
  <si>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</si>
  <si>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</si>
  <si>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</si>
  <si>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</si>
  <si>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</si>
  <si>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</si>
  <si>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</si>
  <si>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</si>
  <si>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</si>
  <si>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</si>
  <si>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</si>
  <si>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</si>
  <si>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</si>
  <si>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</si>
  <si>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</si>
  <si>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</si>
  <si>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</si>
  <si>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</si>
  <si>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</si>
  <si>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</si>
  <si>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</si>
  <si>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</si>
  <si>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</si>
  <si>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</si>
  <si>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</si>
  <si>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</si>
  <si>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</si>
  <si>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</si>
  <si>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</si>
  <si>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</si>
  <si>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</si>
  <si>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</si>
  <si>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</si>
  <si>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</si>
  <si>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</si>
  <si>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</si>
  <si>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</si>
  <si>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</si>
  <si>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</si>
  <si>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</si>
  <si>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</si>
  <si>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</si>
  <si>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</si>
  <si>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</si>
  <si>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</si>
  <si>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</si>
  <si>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</si>
  <si>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</si>
  <si>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</si>
  <si>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</si>
  <si>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</si>
  <si>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</si>
  <si>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</si>
  <si>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</si>
  <si>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</si>
  <si>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</si>
  <si>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</si>
  <si>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</si>
  <si>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</si>
  <si>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</si>
  <si>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</si>
  <si>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</si>
  <si>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</si>
  <si>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</si>
  <si>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</si>
  <si>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</si>
  <si>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</si>
  <si>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</si>
  <si>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</si>
  <si>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</si>
  <si>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</si>
  <si>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</si>
  <si>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</si>
  <si>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</si>
  <si>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</si>
  <si>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</si>
  <si>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</si>
  <si>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</si>
  <si>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</si>
  <si>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</si>
  <si>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</si>
  <si>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</si>
  <si>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</si>
  <si>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</si>
  <si>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</si>
  <si>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</si>
  <si>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</si>
  <si>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</si>
  <si>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</si>
  <si>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</si>
  <si>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</si>
  <si>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</si>
  <si>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</si>
  <si>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</si>
  <si>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</si>
  <si>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</si>
  <si>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</si>
  <si>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</si>
  <si>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</si>
  <si>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</si>
  <si>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</si>
  <si>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</si>
  <si>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</si>
  <si>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</si>
  <si>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</si>
  <si>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</si>
  <si>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</si>
  <si>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</si>
  <si>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</si>
  <si>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</si>
  <si>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</si>
  <si>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</si>
  <si>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</si>
  <si>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</si>
  <si>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</si>
  <si>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</si>
  <si>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</si>
  <si>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</si>
  <si>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</si>
  <si>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</si>
  <si>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</si>
  <si>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</si>
  <si>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</si>
  <si>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</si>
  <si>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</si>
  <si>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</si>
  <si>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</si>
  <si>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</si>
  <si>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</si>
  <si>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</si>
  <si>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</si>
  <si>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</si>
  <si>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</si>
  <si>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</si>
  <si>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</si>
  <si>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</si>
  <si>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</si>
  <si>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</si>
  <si>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</si>
  <si>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</si>
  <si>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</si>
  <si>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</si>
  <si>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</si>
  <si>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</si>
  <si>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</si>
  <si>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</si>
  <si>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</si>
  <si>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</si>
  <si>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</si>
  <si>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</si>
  <si>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</si>
  <si>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</si>
  <si>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</si>
  <si>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</si>
  <si>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</si>
  <si>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</si>
  <si>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</si>
  <si>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</si>
  <si>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</si>
  <si>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</si>
  <si>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</si>
  <si>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</si>
  <si>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</si>
  <si>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</si>
  <si>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</si>
  <si>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</si>
  <si>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</si>
  <si>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</si>
  <si>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</si>
  <si>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</si>
  <si>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</si>
  <si>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</si>
  <si>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</si>
  <si>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</si>
  <si>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</si>
  <si>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</si>
  <si>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</si>
  <si>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</si>
  <si>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</si>
  <si>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</si>
  <si>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</si>
  <si>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</si>
  <si>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</si>
  <si>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</si>
  <si>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</si>
  <si>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</si>
  <si>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</si>
  <si>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</si>
  <si>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</si>
  <si>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</si>
  <si>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</si>
  <si>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</si>
  <si>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</si>
  <si>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</si>
  <si>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</si>
  <si>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</si>
  <si>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</si>
  <si>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</si>
  <si>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</si>
  <si>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</si>
  <si>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</si>
  <si>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</si>
  <si>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</si>
  <si>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</si>
  <si>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</si>
  <si>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</si>
  <si>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</si>
  <si>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</si>
  <si>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</si>
  <si>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</si>
  <si>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</si>
  <si>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</si>
  <si>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</si>
  <si>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</si>
  <si>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</si>
  <si>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</si>
  <si>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</si>
  <si>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</si>
  <si>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</si>
  <si>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</si>
  <si>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</si>
  <si>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</si>
  <si>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</si>
  <si>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</si>
  <si>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</si>
  <si>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</si>
  <si>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</si>
  <si>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</si>
  <si>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</si>
  <si>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</si>
  <si>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</si>
  <si>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</si>
  <si>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</si>
  <si>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</si>
  <si>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</si>
  <si>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</si>
  <si>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</si>
  <si>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</si>
  <si>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</si>
  <si>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</si>
  <si>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</si>
  <si>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</si>
  <si>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</si>
  <si>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</si>
  <si>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</si>
  <si>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</si>
  <si>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</si>
  <si>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</si>
  <si>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</si>
  <si>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</si>
  <si>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</si>
  <si>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</si>
  <si>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</si>
  <si>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</si>
  <si>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</si>
  <si>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</si>
  <si>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</si>
  <si>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</si>
  <si>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</si>
  <si>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</si>
  <si>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</si>
  <si>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</si>
  <si>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</si>
  <si>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</si>
  <si>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</si>
  <si>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</si>
  <si>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</si>
  <si>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</si>
  <si>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</si>
  <si>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</si>
  <si>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</si>
  <si>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</si>
  <si>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</si>
  <si>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</si>
  <si>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</si>
  <si>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</si>
  <si>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</si>
  <si>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</si>
  <si>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</si>
  <si>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</si>
  <si>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</si>
  <si>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</si>
  <si>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</si>
  <si>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</si>
  <si>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</si>
  <si>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</si>
  <si>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</si>
  <si>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</si>
  <si>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</si>
  <si>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</si>
  <si>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</si>
  <si>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</si>
  <si>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</si>
  <si>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</si>
  <si>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</si>
  <si>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</si>
  <si>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</si>
  <si>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</si>
  <si>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</si>
  <si>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</si>
  <si>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</si>
  <si>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</si>
  <si>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</si>
  <si>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</si>
  <si>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</si>
  <si>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</si>
  <si>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</si>
  <si>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</si>
  <si>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</si>
  <si>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</si>
  <si>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</si>
  <si>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</si>
  <si>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</si>
  <si>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</si>
  <si>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</si>
  <si>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</si>
  <si>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</si>
  <si>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</si>
  <si>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</si>
  <si>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</si>
  <si>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</si>
  <si>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</si>
  <si>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</si>
  <si>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</si>
  <si>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</si>
  <si>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</si>
  <si>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</si>
  <si>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</si>
  <si>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</si>
  <si>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</si>
  <si>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</si>
  <si>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</si>
  <si>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</si>
  <si>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</si>
  <si>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</si>
  <si>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</si>
  <si>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</si>
  <si>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</si>
  <si>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</si>
  <si>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</si>
  <si>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</si>
  <si>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</si>
  <si>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</si>
  <si>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</si>
  <si>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</si>
  <si>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</si>
  <si>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</si>
  <si>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</si>
  <si>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</si>
  <si>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</si>
  <si>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</si>
  <si>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</si>
  <si>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</si>
  <si>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</si>
  <si>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</si>
  <si>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</si>
  <si>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</si>
  <si>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</si>
  <si>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</si>
  <si>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</si>
  <si>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</si>
  <si>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</si>
  <si>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</si>
  <si>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</si>
  <si>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</si>
  <si>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</si>
  <si>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</si>
  <si>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</si>
  <si>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</si>
  <si>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</si>
  <si>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</si>
  <si>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</si>
  <si>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</si>
  <si>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</si>
  <si>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</si>
  <si>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</si>
  <si>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</si>
  <si>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</si>
  <si>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</si>
  <si>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</si>
  <si>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</si>
  <si>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</si>
  <si>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</si>
  <si>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</si>
  <si>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</si>
  <si>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</si>
  <si>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</si>
  <si>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</si>
  <si>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</si>
  <si>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</si>
  <si>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</si>
  <si>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</si>
  <si>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</si>
  <si>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</si>
  <si>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</si>
  <si>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</si>
  <si>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</si>
  <si>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</si>
  <si>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</si>
  <si>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</si>
  <si>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</si>
  <si>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</si>
  <si>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</si>
  <si>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</si>
  <si>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</si>
  <si>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</si>
  <si>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</si>
  <si>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</si>
  <si>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</si>
  <si>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</si>
  <si>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</si>
  <si>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</si>
  <si>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</si>
  <si>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</si>
  <si>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</si>
  <si>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</si>
  <si>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</si>
  <si>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</si>
  <si>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</si>
  <si>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</si>
  <si>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</si>
  <si>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</si>
  <si>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</si>
  <si>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</si>
  <si>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</si>
  <si>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</si>
  <si>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</si>
  <si>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</si>
  <si>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</si>
  <si>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</si>
  <si>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</si>
  <si>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</si>
  <si>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</si>
  <si>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</si>
  <si>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</si>
  <si>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</si>
  <si>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</si>
  <si>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</si>
  <si>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</si>
  <si>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</si>
  <si>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</si>
  <si>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</si>
  <si>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</si>
  <si>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</si>
  <si>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</si>
  <si>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</si>
  <si>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</si>
  <si>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</si>
  <si>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</si>
  <si>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</si>
  <si>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</si>
  <si>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</si>
  <si>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</si>
  <si>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</si>
  <si>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</si>
  <si>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</si>
  <si>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</si>
  <si>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</si>
  <si>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</si>
  <si>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</si>
  <si>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</si>
  <si>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</si>
  <si>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</si>
  <si>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</si>
  <si>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</si>
  <si>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</si>
  <si>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</si>
  <si>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</si>
  <si>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</si>
  <si>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</si>
  <si>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</si>
  <si>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</si>
  <si>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</si>
  <si>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</si>
  <si>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</si>
  <si>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</si>
  <si>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</si>
  <si>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</si>
  <si>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</si>
  <si>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</si>
  <si>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</si>
  <si>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</si>
  <si>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</si>
  <si>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</si>
  <si>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</si>
  <si>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</si>
  <si>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</si>
  <si>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</si>
  <si>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</si>
  <si>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</si>
  <si>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</si>
  <si>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</si>
  <si>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</si>
  <si>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</si>
  <si>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</si>
  <si>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</si>
  <si>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</si>
  <si>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</si>
  <si>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</si>
  <si>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</si>
  <si>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</si>
  <si>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</si>
  <si>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</si>
  <si>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</si>
  <si>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</si>
  <si>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</si>
  <si>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</si>
  <si>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</si>
  <si>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</si>
  <si>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</si>
  <si>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</si>
  <si>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</si>
  <si>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</si>
  <si>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</si>
  <si>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</si>
  <si>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</si>
  <si>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</si>
  <si>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</si>
  <si>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</si>
  <si>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</si>
  <si>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</si>
  <si>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</si>
  <si>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</si>
  <si>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</si>
  <si>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</si>
  <si>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</si>
  <si>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</si>
  <si>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</si>
  <si>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</si>
  <si>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</si>
  <si>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</si>
  <si>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</si>
  <si>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</si>
  <si>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</si>
  <si>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</si>
  <si>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</si>
  <si>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</si>
  <si>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</si>
  <si>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</si>
  <si>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</si>
  <si>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</si>
  <si>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</si>
  <si>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</si>
  <si>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</si>
  <si>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</si>
  <si>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</si>
  <si>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</si>
  <si>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</si>
  <si>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</si>
  <si>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</si>
  <si>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</si>
  <si>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</si>
  <si>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</si>
  <si>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</si>
  <si>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</si>
  <si>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</si>
  <si>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</si>
  <si>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</si>
  <si>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</si>
  <si>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</si>
  <si>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</si>
  <si>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</si>
  <si>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</si>
  <si>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</si>
  <si>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</si>
  <si>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</si>
  <si>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</si>
  <si>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</si>
  <si>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</si>
  <si>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</si>
  <si>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</si>
  <si>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</si>
  <si>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</si>
  <si>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</si>
  <si>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</si>
  <si>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</si>
  <si>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</si>
  <si>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</si>
  <si>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</si>
  <si>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</si>
  <si>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</si>
  <si>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</si>
  <si>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</si>
  <si>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</si>
  <si>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</si>
  <si>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</si>
  <si>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</si>
  <si>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</si>
  <si>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</si>
  <si>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</si>
  <si>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</si>
  <si>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</si>
  <si>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</si>
  <si>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</si>
  <si>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</si>
  <si>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</si>
  <si>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</si>
  <si>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</si>
  <si>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</si>
  <si>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</si>
  <si>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</si>
  <si>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</si>
  <si>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</si>
  <si>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</si>
  <si>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</si>
  <si>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</si>
  <si>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</si>
  <si>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</si>
  <si>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</si>
  <si>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</si>
  <si>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</si>
  <si>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</si>
  <si>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</si>
  <si>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</si>
  <si>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</si>
  <si>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</si>
  <si>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</si>
  <si>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</si>
  <si>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</si>
  <si>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</si>
  <si>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</si>
  <si>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</si>
  <si>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</si>
  <si>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</si>
  <si>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</si>
  <si>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</si>
  <si>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</si>
  <si>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</si>
  <si>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</si>
  <si>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</si>
  <si>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</si>
  <si>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</si>
  <si>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</si>
  <si>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</si>
  <si>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</si>
  <si>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</si>
  <si>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</si>
  <si>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</si>
  <si>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</si>
  <si>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</si>
  <si>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</si>
  <si>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</si>
  <si>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</si>
  <si>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</si>
  <si>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</si>
  <si>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</si>
  <si>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</si>
  <si>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</si>
  <si>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</si>
  <si>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</si>
  <si>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</si>
  <si>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</si>
  <si>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</si>
  <si>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</si>
  <si>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</si>
  <si>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</si>
  <si>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</si>
  <si>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</si>
  <si>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</si>
  <si>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</si>
  <si>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</si>
  <si>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</si>
  <si>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</si>
  <si>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</si>
  <si>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</si>
  <si>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</si>
  <si>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</si>
  <si>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</si>
  <si>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</si>
  <si>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</si>
  <si>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</si>
  <si>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</si>
  <si>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</si>
  <si>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</si>
  <si>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</si>
  <si>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</si>
  <si>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</si>
  <si>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</si>
  <si>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</si>
  <si>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</si>
  <si>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</si>
  <si>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</si>
  <si>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</si>
  <si>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</si>
  <si>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</si>
  <si>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</si>
  <si>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</si>
  <si>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</si>
  <si>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</si>
  <si>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</si>
  <si>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</si>
  <si>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</si>
  <si>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</si>
  <si>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</si>
  <si>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</si>
  <si>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</si>
  <si>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</si>
  <si>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</si>
  <si>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</si>
  <si>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</si>
  <si>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</si>
  <si>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</si>
  <si>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</si>
  <si>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</si>
  <si>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</si>
  <si>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</si>
  <si>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</si>
  <si>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</si>
  <si>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</si>
  <si>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</si>
  <si>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</si>
  <si>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</si>
  <si>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</si>
  <si>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</si>
  <si>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</si>
  <si>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</si>
  <si>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</si>
  <si>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</si>
  <si>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</si>
  <si>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</si>
  <si>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</si>
  <si>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</si>
  <si>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</si>
  <si>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</si>
  <si>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</si>
  <si>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</si>
  <si>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</si>
  <si>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</si>
  <si>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</si>
  <si>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</si>
  <si>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</si>
  <si>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</si>
  <si>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</si>
  <si>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</si>
  <si>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</si>
  <si>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</si>
  <si>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</si>
  <si>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</si>
  <si>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</si>
  <si>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</si>
  <si>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</si>
  <si>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</si>
  <si>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</si>
  <si>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</si>
  <si>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</si>
  <si>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</si>
  <si>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</si>
  <si>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</si>
  <si>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</si>
  <si>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</si>
  <si>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</si>
  <si>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</si>
  <si>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</si>
  <si>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</si>
  <si>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</si>
  <si>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</si>
  <si>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</si>
  <si>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</si>
  <si>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</si>
  <si>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</si>
  <si>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</si>
  <si>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</si>
  <si>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</si>
  <si>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</si>
  <si>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</si>
  <si>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</si>
  <si>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</si>
  <si>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</si>
  <si>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</si>
  <si>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</si>
  <si>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</si>
  <si>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</si>
  <si>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</si>
  <si>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</si>
  <si>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</si>
  <si>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</si>
  <si>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</si>
  <si>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</si>
  <si>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</si>
  <si>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</si>
  <si>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</si>
  <si>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</si>
  <si>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</si>
  <si>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</si>
  <si>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</si>
  <si>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</si>
  <si>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</si>
  <si>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</si>
  <si>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</si>
  <si>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</si>
  <si>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</si>
  <si>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</si>
  <si>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</si>
  <si>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</si>
  <si>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</si>
  <si>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</si>
  <si>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</si>
  <si>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</si>
  <si>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</si>
  <si>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</si>
  <si>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</si>
  <si>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</si>
  <si>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</si>
  <si>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</si>
  <si>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</si>
  <si>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</si>
  <si>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</si>
  <si>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</si>
  <si>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</si>
  <si>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</si>
  <si>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</si>
  <si>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</si>
  <si>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</si>
  <si>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</si>
  <si>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</si>
  <si>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</si>
  <si>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</si>
  <si>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</si>
  <si>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</si>
  <si>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</si>
  <si>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</si>
  <si>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</si>
  <si>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</si>
  <si>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</si>
  <si>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</si>
  <si>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</si>
  <si>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</si>
  <si>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</si>
  <si>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</si>
  <si>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</si>
  <si>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</si>
  <si>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</si>
  <si>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</si>
  <si>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</si>
  <si>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</si>
  <si>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</si>
  <si>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</si>
  <si>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</si>
  <si>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</si>
  <si>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</si>
  <si>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</si>
  <si>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</si>
  <si>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</si>
  <si>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</si>
  <si>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</si>
  <si>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</si>
  <si>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</si>
  <si>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</si>
  <si>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</si>
  <si>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</si>
  <si>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</si>
  <si>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</si>
  <si>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</si>
  <si>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</si>
  <si>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</si>
  <si>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</si>
  <si>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</si>
  <si>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</si>
  <si>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</si>
  <si>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</si>
  <si>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</si>
  <si>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</si>
  <si>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</si>
  <si>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</si>
  <si>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</si>
  <si>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</si>
  <si>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</si>
  <si>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</si>
  <si>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</si>
  <si>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</si>
  <si>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</si>
  <si>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</si>
  <si>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</si>
  <si>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</si>
  <si>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</si>
  <si>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</si>
  <si>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</si>
  <si>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</si>
  <si>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</si>
  <si>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</si>
  <si>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</si>
  <si>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</si>
  <si>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</si>
  <si>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</si>
  <si>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</si>
  <si>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</si>
  <si>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</si>
  <si>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</si>
  <si>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</si>
  <si>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</si>
  <si>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</si>
  <si>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</si>
  <si>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</si>
  <si>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</si>
  <si>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</si>
  <si>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</si>
  <si>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</si>
  <si>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</si>
  <si>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</si>
  <si>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</si>
  <si>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</si>
  <si>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</si>
  <si>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</si>
  <si>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</si>
  <si>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</si>
  <si>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</si>
  <si>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</si>
  <si>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</si>
  <si>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</si>
  <si>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</si>
  <si>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</si>
  <si>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</si>
  <si>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</si>
  <si>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</si>
  <si>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</si>
  <si>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</si>
  <si>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</si>
  <si>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</si>
  <si>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</si>
  <si>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</si>
  <si>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</si>
  <si>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</si>
  <si>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</si>
  <si>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</si>
  <si>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</si>
  <si>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</si>
  <si>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</si>
  <si>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</si>
  <si>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</si>
  <si>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</si>
  <si>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</si>
  <si>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</si>
  <si>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</si>
  <si>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</si>
  <si>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</si>
  <si>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</si>
  <si>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</si>
  <si>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</si>
  <si>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</si>
  <si>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</si>
  <si>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</si>
  <si>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</si>
  <si>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</si>
  <si>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</si>
  <si>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</si>
  <si>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</si>
  <si>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</si>
  <si>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</si>
  <si>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</si>
  <si>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</si>
  <si>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</si>
  <si>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</si>
  <si>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</si>
  <si>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</si>
  <si>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</si>
  <si>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</si>
  <si>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</si>
  <si>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</si>
  <si>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</si>
  <si>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</si>
  <si>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</si>
  <si>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</si>
  <si>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</si>
  <si>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</si>
  <si>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</si>
  <si>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</si>
  <si>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</si>
  <si>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</si>
  <si>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</si>
  <si>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</si>
  <si>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</si>
  <si>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</si>
  <si>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</si>
  <si>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</si>
  <si>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</si>
  <si>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</si>
  <si>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</si>
  <si>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</si>
  <si>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</si>
  <si>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</si>
  <si>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</si>
  <si>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</si>
  <si>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</si>
  <si>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</si>
  <si>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</si>
  <si>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</si>
  <si>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</si>
  <si>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</si>
  <si>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</si>
  <si>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</si>
  <si>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</si>
  <si>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</si>
  <si>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</si>
  <si>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</si>
  <si>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</si>
  <si>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</si>
  <si>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</si>
  <si>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</si>
  <si>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</si>
  <si>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</si>
  <si>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</si>
  <si>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</si>
  <si>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</si>
  <si>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</si>
  <si>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</si>
  <si>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</si>
  <si>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</si>
  <si>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</si>
  <si>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</si>
  <si>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</si>
  <si>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</si>
  <si>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</si>
  <si>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</si>
  <si>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</si>
  <si>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</si>
  <si>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</si>
  <si>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</si>
  <si>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</si>
  <si>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</si>
  <si>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</si>
  <si>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</si>
  <si>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</si>
  <si>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</si>
  <si>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</si>
  <si>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</si>
  <si>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</si>
  <si>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</si>
  <si>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</si>
  <si>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</si>
  <si>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</si>
  <si>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</si>
  <si>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</si>
  <si>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</si>
  <si>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</si>
  <si>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</si>
  <si>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</si>
  <si>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</si>
  <si>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</si>
  <si>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</si>
  <si>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</si>
  <si>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</si>
  <si>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</si>
  <si>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</si>
  <si>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</si>
  <si>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</si>
  <si>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</si>
  <si>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</si>
  <si>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</si>
  <si>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</si>
  <si>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</si>
  <si>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</si>
  <si>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</si>
  <si>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</si>
  <si>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</si>
  <si>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</si>
  <si>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</si>
  <si>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</si>
  <si>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</si>
  <si>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</si>
  <si>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</si>
  <si>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</si>
  <si>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</si>
  <si>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</si>
  <si>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</si>
  <si>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</si>
  <si>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</si>
  <si>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</si>
  <si>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</si>
  <si>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</si>
  <si>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</si>
  <si>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</si>
  <si>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</si>
  <si>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</si>
  <si>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</si>
  <si>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</si>
  <si>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</si>
  <si>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</si>
  <si>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</si>
  <si>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</si>
  <si>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</si>
  <si>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</si>
  <si>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</si>
  <si>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</si>
  <si>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</si>
  <si>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</si>
  <si>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</si>
  <si>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</si>
  <si>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</si>
  <si>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</si>
  <si>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</si>
  <si>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</si>
  <si>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</si>
  <si>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</si>
  <si>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</si>
  <si>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</si>
  <si>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</si>
  <si>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</si>
  <si>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</si>
  <si>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</si>
  <si>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</si>
  <si>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</si>
  <si>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</si>
  <si>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</si>
  <si>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</si>
  <si>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</si>
  <si>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</si>
  <si>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</si>
  <si>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</si>
  <si>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</si>
  <si>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</si>
  <si>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</si>
  <si>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</si>
  <si>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</si>
  <si>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</si>
  <si>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</si>
  <si>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</si>
  <si>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</si>
  <si>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</si>
  <si>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</si>
  <si>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</si>
  <si>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</si>
  <si>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</si>
  <si>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</si>
  <si>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</si>
  <si>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</si>
  <si>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</si>
  <si>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</si>
  <si>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</si>
  <si>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</si>
  <si>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</si>
  <si>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</si>
  <si>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</si>
  <si>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</si>
  <si>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</si>
  <si>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</si>
  <si>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</si>
  <si>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</si>
  <si>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</si>
  <si>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</si>
  <si>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</si>
  <si>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</si>
  <si>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</si>
  <si>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</si>
  <si>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</si>
  <si>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</si>
  <si>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</si>
  <si>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</si>
  <si>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</si>
  <si>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</si>
  <si>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</si>
  <si>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</si>
  <si>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</si>
  <si>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</si>
  <si>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</si>
  <si>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</si>
  <si>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</si>
  <si>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</si>
  <si>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</si>
  <si>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</si>
  <si>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</si>
  <si>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</si>
  <si>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</si>
  <si>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</si>
  <si>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</si>
  <si>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</si>
  <si>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</si>
  <si>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</si>
  <si>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</si>
  <si>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</si>
  <si>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</si>
  <si>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</si>
  <si>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</si>
  <si>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</si>
  <si>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</si>
  <si>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</si>
  <si>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</si>
  <si>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</si>
  <si>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</si>
  <si>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</si>
  <si>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</si>
  <si>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</si>
  <si>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</si>
  <si>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</si>
  <si>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</si>
  <si>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</si>
  <si>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</si>
  <si>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</si>
  <si>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</si>
  <si>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</si>
  <si>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</si>
  <si>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</si>
  <si>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</si>
  <si>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</si>
  <si>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</si>
  <si>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</si>
  <si>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</si>
  <si>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</si>
  <si>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</si>
  <si>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</si>
  <si>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</si>
  <si>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</si>
  <si>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</si>
  <si>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</si>
  <si>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</si>
  <si>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</si>
  <si>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</si>
  <si>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</si>
  <si>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</si>
  <si>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</si>
  <si>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</si>
  <si>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</si>
  <si>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</si>
  <si>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</si>
  <si>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</si>
  <si>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</si>
  <si>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</si>
  <si>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</si>
  <si>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</si>
  <si>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</si>
  <si>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</si>
  <si>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</si>
  <si>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</si>
  <si>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</si>
  <si>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</si>
  <si>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</si>
  <si>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</si>
  <si>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</si>
  <si>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</si>
  <si>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</si>
  <si>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</si>
  <si>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</si>
  <si>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</si>
  <si>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</si>
  <si>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</si>
  <si>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</si>
  <si>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</si>
  <si>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</si>
  <si>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</si>
  <si>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</si>
  <si>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</si>
  <si>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</si>
  <si>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</si>
  <si>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</si>
  <si>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</si>
  <si>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</si>
  <si>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</si>
  <si>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</si>
  <si>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</si>
  <si>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</si>
  <si>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</si>
  <si>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</si>
  <si>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</si>
  <si>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</si>
  <si>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</si>
  <si>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</si>
  <si>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</si>
  <si>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</si>
  <si>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</si>
  <si>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</si>
  <si>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</si>
  <si>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</si>
  <si>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</si>
  <si>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</si>
  <si>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</si>
  <si>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</si>
  <si>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</si>
  <si>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</si>
  <si>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</si>
  <si>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</si>
  <si>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</si>
  <si>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</si>
  <si>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</si>
  <si>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</si>
  <si>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</si>
  <si>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</si>
  <si>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</si>
  <si>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</si>
  <si>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</si>
  <si>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</si>
  <si>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</si>
  <si>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</si>
  <si>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</si>
  <si>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</si>
  <si>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</si>
  <si>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</si>
  <si>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</si>
  <si>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</si>
  <si>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</si>
  <si>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</si>
  <si>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</si>
  <si>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</si>
  <si>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</si>
  <si>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</si>
  <si>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</si>
  <si>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</si>
  <si>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</si>
  <si>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</si>
  <si>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</si>
  <si>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</si>
  <si>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</si>
  <si>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</si>
  <si>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</si>
  <si>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</si>
  <si>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</si>
  <si>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</si>
  <si>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</si>
  <si>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</si>
  <si>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</si>
  <si>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</si>
  <si>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</si>
  <si>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</si>
  <si>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</si>
  <si>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</si>
  <si>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</si>
  <si>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</si>
  <si>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</si>
  <si>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</si>
  <si>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</si>
  <si>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</si>
  <si>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</si>
  <si>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</si>
  <si>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</si>
  <si>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</si>
  <si>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</si>
  <si>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</si>
  <si>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</si>
  <si>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</si>
  <si>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</si>
  <si>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</si>
  <si>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</si>
  <si>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</si>
  <si>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</si>
  <si>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</si>
  <si>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</si>
  <si>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</si>
  <si>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</si>
  <si>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</si>
  <si>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</si>
  <si>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</si>
  <si>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</si>
  <si>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</si>
  <si>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</si>
  <si>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</si>
  <si>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</si>
  <si>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</si>
  <si>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</si>
  <si>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</si>
  <si>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</si>
  <si>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</si>
  <si>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</si>
  <si>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</si>
  <si>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</si>
  <si>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</si>
  <si>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</si>
  <si>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</si>
  <si>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</si>
  <si>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</si>
  <si>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</si>
  <si>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</si>
  <si>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</si>
  <si>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</si>
  <si>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</si>
  <si>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</si>
  <si>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</si>
  <si>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</si>
  <si>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</si>
  <si>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</si>
  <si>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</si>
  <si>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</si>
  <si>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</si>
  <si>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</si>
  <si>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</si>
  <si>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</si>
  <si>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</si>
  <si>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</si>
  <si>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</si>
  <si>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</si>
  <si>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</si>
  <si>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</si>
  <si>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</si>
  <si>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</si>
  <si>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</si>
  <si>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</si>
  <si>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</si>
  <si>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</si>
  <si>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</si>
  <si>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</si>
  <si>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</si>
  <si>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</si>
  <si>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</si>
  <si>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</si>
  <si>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</si>
  <si>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</si>
  <si>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</si>
  <si>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</si>
  <si>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</si>
  <si>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</si>
  <si>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</si>
  <si>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</si>
  <si>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</si>
  <si>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</si>
  <si>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</si>
  <si>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</si>
  <si>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</si>
  <si>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</si>
  <si>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</si>
  <si>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</si>
  <si>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</si>
  <si>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</si>
  <si>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</si>
  <si>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</si>
  <si>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</si>
  <si>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</si>
  <si>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</si>
  <si>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</si>
  <si>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</si>
  <si>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</si>
  <si>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</si>
  <si>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</si>
  <si>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</si>
  <si>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</si>
  <si>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</si>
  <si>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</si>
  <si>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</si>
  <si>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</si>
  <si>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</si>
  <si>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</si>
  <si>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</si>
  <si>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</si>
  <si>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</si>
  <si>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</si>
  <si>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</si>
  <si>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</si>
  <si>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</si>
  <si>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</si>
  <si>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</si>
  <si>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</si>
  <si>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</si>
  <si>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</si>
  <si>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</si>
  <si>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</si>
  <si>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</si>
  <si>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</si>
  <si>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</si>
  <si>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</si>
  <si>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</si>
  <si>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</si>
  <si>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</si>
  <si>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</si>
  <si>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</si>
  <si>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</si>
  <si>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</si>
  <si>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</si>
  <si>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</si>
  <si>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</si>
  <si>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</si>
  <si>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</si>
  <si>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</si>
  <si>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</si>
  <si>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</si>
  <si>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</si>
  <si>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</si>
  <si>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</si>
  <si>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</si>
  <si>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</si>
  <si>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</si>
  <si>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</si>
  <si>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</si>
  <si>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</si>
  <si>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</si>
  <si>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</si>
  <si>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</si>
  <si>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</si>
  <si>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</si>
  <si>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</si>
  <si>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</si>
  <si>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</si>
  <si>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</si>
  <si>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</si>
  <si>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</si>
  <si>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</si>
  <si>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</si>
  <si>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</si>
  <si>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</si>
  <si>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</si>
  <si>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</si>
  <si>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</si>
  <si>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</si>
  <si>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</si>
  <si>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</si>
  <si>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</si>
  <si>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</si>
  <si>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</si>
  <si>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</si>
  <si>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</si>
  <si>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</si>
  <si>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</si>
  <si>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</si>
  <si>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</si>
  <si>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</si>
  <si>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</si>
  <si>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</si>
  <si>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</si>
  <si>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</si>
  <si>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</si>
  <si>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</si>
  <si>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</si>
  <si>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</si>
  <si>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</si>
  <si>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</si>
  <si>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</si>
  <si>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</si>
  <si>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</si>
  <si>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</si>
  <si>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</si>
  <si>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</si>
  <si>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</si>
  <si>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</si>
  <si>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</si>
  <si>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</si>
  <si>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</si>
  <si>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</si>
  <si>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</si>
  <si>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</si>
  <si>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</si>
  <si>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</si>
  <si>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</si>
  <si>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</si>
  <si>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</si>
  <si>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</si>
  <si>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</si>
  <si>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</si>
  <si>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</si>
  <si>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</si>
  <si>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</si>
  <si>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</si>
  <si>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</si>
  <si>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</si>
  <si>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</si>
  <si>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</si>
  <si>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</si>
  <si>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</si>
  <si>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</si>
  <si>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</si>
  <si>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</si>
  <si>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</si>
  <si>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</si>
  <si>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</si>
  <si>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</si>
  <si>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</si>
  <si>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</si>
  <si>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</si>
  <si>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</si>
  <si>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</si>
  <si>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</si>
  <si>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</si>
  <si>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</si>
  <si>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</si>
  <si>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</si>
  <si>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</si>
  <si>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</si>
  <si>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</si>
  <si>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</si>
  <si>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</si>
  <si>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</si>
  <si>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</si>
  <si>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</si>
  <si>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</si>
  <si>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</si>
  <si>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</si>
  <si>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</si>
  <si>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</si>
  <si>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</si>
  <si>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</si>
  <si>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</si>
  <si>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</si>
  <si>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</si>
  <si>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</si>
  <si>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</si>
  <si>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</si>
  <si>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</si>
  <si>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</si>
  <si>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</si>
  <si>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</si>
  <si>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</si>
  <si>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</si>
  <si>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</si>
  <si>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</si>
  <si>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</si>
  <si>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</si>
  <si>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</si>
  <si>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</si>
  <si>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</si>
  <si>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</si>
  <si>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</si>
  <si>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</si>
  <si>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</si>
  <si>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</si>
  <si>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</si>
  <si>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</si>
  <si>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</si>
  <si>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</si>
  <si>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</si>
  <si>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</si>
  <si>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</si>
  <si>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</si>
  <si>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</si>
  <si>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</si>
  <si>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</si>
  <si>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</si>
  <si>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</si>
  <si>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</si>
  <si>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</si>
  <si>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</si>
  <si>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</si>
  <si>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</si>
  <si>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</si>
  <si>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</si>
  <si>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</si>
  <si>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</si>
  <si>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</si>
  <si>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</si>
  <si>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</si>
  <si>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</si>
  <si>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</si>
  <si>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</si>
  <si>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</si>
  <si>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</si>
  <si>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</si>
  <si>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</si>
  <si>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</si>
  <si>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</si>
  <si>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</si>
  <si>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</si>
  <si>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</si>
  <si>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</si>
  <si>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</si>
  <si>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</si>
  <si>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</si>
  <si>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</si>
  <si>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</si>
  <si>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</si>
  <si>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</si>
  <si>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</si>
  <si>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</si>
  <si>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</si>
  <si>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</si>
  <si>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</si>
  <si>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</si>
  <si>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</si>
  <si>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</si>
  <si>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</si>
  <si>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</si>
  <si>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</si>
  <si>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</si>
  <si>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</si>
  <si>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</si>
  <si>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</si>
  <si>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</si>
  <si>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</si>
  <si>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</si>
  <si>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</si>
  <si>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</si>
  <si>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</si>
  <si>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</si>
  <si>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</si>
  <si>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</si>
  <si>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</si>
  <si>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</si>
  <si>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</si>
  <si>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</si>
  <si>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</si>
  <si>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</si>
  <si>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</si>
  <si>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</si>
  <si>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</si>
  <si>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</si>
  <si>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</si>
  <si>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</si>
  <si>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</si>
  <si>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</si>
  <si>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</si>
  <si>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</si>
  <si>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</si>
  <si>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</si>
  <si>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</si>
  <si>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</si>
  <si>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</si>
  <si>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</si>
  <si>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</si>
  <si>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</si>
  <si>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</si>
  <si>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</si>
  <si>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</si>
  <si>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</si>
  <si>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</si>
  <si>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</si>
  <si>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</si>
  <si>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</si>
  <si>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</si>
  <si>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</si>
  <si>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</si>
  <si>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</si>
  <si>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</si>
  <si>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</si>
  <si>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</si>
  <si>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</si>
  <si>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</si>
  <si>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</si>
  <si>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</si>
  <si>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</si>
  <si>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</si>
  <si>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</si>
  <si>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</si>
  <si>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</si>
  <si>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</si>
  <si>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</si>
  <si>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</si>
  <si>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</si>
  <si>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</si>
  <si>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</si>
  <si>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</si>
  <si>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</si>
  <si>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</si>
  <si>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</si>
  <si>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</si>
  <si>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</si>
  <si>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</si>
  <si>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</si>
  <si>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</si>
  <si>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</si>
  <si>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</si>
  <si>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</si>
  <si>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</si>
  <si>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</si>
  <si>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</si>
  <si>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</si>
  <si>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</si>
  <si>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</si>
  <si>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</si>
  <si>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</si>
  <si>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</si>
  <si>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</si>
  <si>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</si>
  <si>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</si>
  <si>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</si>
  <si>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</si>
  <si>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</si>
  <si>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</si>
  <si>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</si>
  <si>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</si>
  <si>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</si>
  <si>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</si>
  <si>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</si>
  <si>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</si>
  <si>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</si>
  <si>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</si>
  <si>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</si>
  <si>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</si>
  <si>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</si>
  <si>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</si>
  <si>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</si>
  <si>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</si>
  <si>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</si>
  <si>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</si>
  <si>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</si>
  <si>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</si>
  <si>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</si>
  <si>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</si>
  <si>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</si>
  <si>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</si>
  <si>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</si>
  <si>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</si>
  <si>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</si>
  <si>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</si>
  <si>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</si>
  <si>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</si>
  <si>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</si>
  <si>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</si>
  <si>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</si>
  <si>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</si>
  <si>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</si>
  <si>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</si>
  <si>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</si>
  <si>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</si>
  <si>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</si>
  <si>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</si>
  <si>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</si>
  <si>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</si>
  <si>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</si>
  <si>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</si>
  <si>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</si>
  <si>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</si>
  <si>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</si>
  <si>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</si>
  <si>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</si>
  <si>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</si>
  <si>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</si>
  <si>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</si>
  <si>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</si>
  <si>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</si>
  <si>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</si>
  <si>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</si>
  <si>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</si>
  <si>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</si>
  <si>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</si>
  <si>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</si>
  <si>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</si>
  <si>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</si>
  <si>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</si>
  <si>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</si>
  <si>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</si>
  <si>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</si>
  <si>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</si>
  <si>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</si>
  <si>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</si>
  <si>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</si>
  <si>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</si>
  <si>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</si>
  <si>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</si>
  <si>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</si>
  <si>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</si>
  <si>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</si>
  <si>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</si>
  <si>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</si>
  <si>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</si>
  <si>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</si>
  <si>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</si>
  <si>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</si>
  <si>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</si>
  <si>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</si>
  <si>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</si>
  <si>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</si>
  <si>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</si>
  <si>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</si>
  <si>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</si>
  <si>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</si>
  <si>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</si>
  <si>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</si>
  <si>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</si>
  <si>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</si>
  <si>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</si>
  <si>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</si>
  <si>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</si>
  <si>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</si>
  <si>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</si>
  <si>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</si>
  <si>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</si>
  <si>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</si>
  <si>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</si>
  <si>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</si>
  <si>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</si>
  <si>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</si>
  <si>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</si>
  <si>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</si>
  <si>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</si>
  <si>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</si>
  <si>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</si>
  <si>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</si>
  <si>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</si>
  <si>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</si>
  <si>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</si>
  <si>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</si>
  <si>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</si>
  <si>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</si>
  <si>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</si>
  <si>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</si>
  <si>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</si>
  <si>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</si>
  <si>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</si>
  <si>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</si>
  <si>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</si>
  <si>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</si>
  <si>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</si>
  <si>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</si>
  <si>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</si>
  <si>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</si>
  <si>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</si>
  <si>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</si>
  <si>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</si>
  <si>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</si>
  <si>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</si>
  <si>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</si>
  <si>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</si>
  <si>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</si>
  <si>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</si>
  <si>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</si>
  <si>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</si>
  <si>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</si>
  <si>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</si>
  <si>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</si>
  <si>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</si>
  <si>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</si>
  <si>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</si>
  <si>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</si>
  <si>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</si>
  <si>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</si>
  <si>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</si>
  <si>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</si>
  <si>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</si>
  <si>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</si>
  <si>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</si>
  <si>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</si>
  <si>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</si>
  <si>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</si>
  <si>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</si>
  <si>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</si>
  <si>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</si>
  <si>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</si>
  <si>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</si>
  <si>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</si>
  <si>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</si>
  <si>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</si>
  <si>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</si>
  <si>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</si>
  <si>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</si>
  <si>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</si>
  <si>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</si>
  <si>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</si>
  <si>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</si>
  <si>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</si>
  <si>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</si>
  <si>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</si>
  <si>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</si>
  <si>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</si>
  <si>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</si>
  <si>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</si>
  <si>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</si>
  <si>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</si>
  <si>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</si>
  <si>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</si>
  <si>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</si>
  <si>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</si>
  <si>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</si>
  <si>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</si>
  <si>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</si>
  <si>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</si>
  <si>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</si>
  <si>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</si>
  <si>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</si>
  <si>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</si>
  <si>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</si>
  <si>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</si>
  <si>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</si>
  <si>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</si>
  <si>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</si>
  <si>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</si>
  <si>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</si>
  <si>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</si>
  <si>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</si>
  <si>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</si>
  <si>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</si>
  <si>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</si>
  <si>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</si>
  <si>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</si>
  <si>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</si>
  <si>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</si>
  <si>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</si>
  <si>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</si>
  <si>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</si>
  <si>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</si>
  <si>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</si>
  <si>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</si>
  <si>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</si>
  <si>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</si>
  <si>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</si>
  <si>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</si>
  <si>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</si>
  <si>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</si>
  <si>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</si>
  <si>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</si>
  <si>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</si>
  <si>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</si>
  <si>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</si>
  <si>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</si>
  <si>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</si>
  <si>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</si>
  <si>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</si>
  <si>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</si>
  <si>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</si>
  <si>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</si>
  <si>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</si>
  <si>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</si>
  <si>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</si>
  <si>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</si>
  <si>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</si>
  <si>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</si>
  <si>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</si>
  <si>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</si>
  <si>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</si>
  <si>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</si>
  <si>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</si>
  <si>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</si>
  <si>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</si>
  <si>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</si>
  <si>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</si>
  <si>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</si>
  <si>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</si>
  <si>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</si>
  <si>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</si>
  <si>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</si>
  <si>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</si>
  <si>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</si>
  <si>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</si>
  <si>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</si>
  <si>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</si>
  <si>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</si>
  <si>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</si>
  <si>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</si>
  <si>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</si>
  <si>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</si>
  <si>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</si>
  <si>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</si>
  <si>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</si>
  <si>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</si>
  <si>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</si>
  <si>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</si>
  <si>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</si>
  <si>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</si>
  <si>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</si>
  <si>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</si>
  <si>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</si>
  <si>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</si>
  <si>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</si>
  <si>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</si>
  <si>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</si>
  <si>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</si>
  <si>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</si>
  <si>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</si>
  <si>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</si>
  <si>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</si>
  <si>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</si>
  <si>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</si>
  <si>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</si>
  <si>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</si>
  <si>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</si>
  <si>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</si>
  <si>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</si>
  <si>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</si>
  <si>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</si>
  <si>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</si>
  <si>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</si>
  <si>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</si>
  <si>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</si>
  <si>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</si>
  <si>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</si>
  <si>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</si>
  <si>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</si>
  <si>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</si>
  <si>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</si>
  <si>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</si>
  <si>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</si>
  <si>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</si>
  <si>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</si>
  <si>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</si>
  <si>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</si>
  <si>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</si>
  <si>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</si>
  <si>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</si>
  <si>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</si>
  <si>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</si>
  <si>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</si>
  <si>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</si>
  <si>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</si>
  <si>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</si>
  <si>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</si>
  <si>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</si>
  <si>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</si>
  <si>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</si>
  <si>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</si>
  <si>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</si>
  <si>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</si>
  <si>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</si>
  <si>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</si>
  <si>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</si>
  <si>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</si>
  <si>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</si>
  <si>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</si>
  <si>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</si>
  <si>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</si>
  <si>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</si>
  <si>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</si>
  <si>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</si>
  <si>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</si>
  <si>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</si>
  <si>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</si>
  <si>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</si>
  <si>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</si>
  <si>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</si>
  <si>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</si>
  <si>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</si>
  <si>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</si>
  <si>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</si>
  <si>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</si>
  <si>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</si>
  <si>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</si>
  <si>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</si>
  <si>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</si>
  <si>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</si>
  <si>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</si>
  <si>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</si>
  <si>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</si>
  <si>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</si>
  <si>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</si>
  <si>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</si>
  <si>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</si>
  <si>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</si>
  <si>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</si>
  <si>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</si>
  <si>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</si>
  <si>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</si>
  <si>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</si>
  <si>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</si>
  <si>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</si>
  <si>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</si>
  <si>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</si>
  <si>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</si>
  <si>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</si>
  <si>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</si>
  <si>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</si>
  <si>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</si>
  <si>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</si>
  <si>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</si>
  <si>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</si>
  <si>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</si>
  <si>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</si>
  <si>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</si>
  <si>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</si>
  <si>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</si>
  <si>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</si>
  <si>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</si>
  <si>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</si>
  <si>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</si>
  <si>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</si>
  <si>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</si>
  <si>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</si>
  <si>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</si>
  <si>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</si>
  <si>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</si>
  <si>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</si>
  <si>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</si>
  <si>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</si>
  <si>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</si>
  <si>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</si>
  <si>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</si>
  <si>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</si>
  <si>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</si>
  <si>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</si>
  <si>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</si>
  <si>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</si>
  <si>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</si>
  <si>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</si>
  <si>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</si>
  <si>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</si>
  <si>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</si>
  <si>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</si>
  <si>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</si>
  <si>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</si>
  <si>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</si>
  <si>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</si>
  <si>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</si>
  <si>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</si>
  <si>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</si>
  <si>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</si>
  <si>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</si>
  <si>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</si>
  <si>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</si>
  <si>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</si>
  <si>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</si>
  <si>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</si>
  <si>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</si>
  <si>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</si>
  <si>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</si>
  <si>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</si>
  <si>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</si>
  <si>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</si>
  <si>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</si>
  <si>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</si>
  <si>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</si>
  <si>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</si>
  <si>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</si>
  <si>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</si>
  <si>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</si>
  <si>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</si>
  <si>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</si>
  <si>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</si>
  <si>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</si>
  <si>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</si>
  <si>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</si>
  <si>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</si>
  <si>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</si>
  <si>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</si>
  <si>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</si>
  <si>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</si>
  <si>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</si>
  <si>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</si>
  <si>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</si>
  <si>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</si>
  <si>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</si>
  <si>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</si>
  <si>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</si>
  <si>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</si>
  <si>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</si>
  <si>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</si>
  <si>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</si>
  <si>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</si>
  <si>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</si>
  <si>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</si>
  <si>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</si>
  <si>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</si>
  <si>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</si>
  <si>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</si>
  <si>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</si>
  <si>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</si>
  <si>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</si>
  <si>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</si>
  <si>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</si>
  <si>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</si>
  <si>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</si>
  <si>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</si>
  <si>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</si>
  <si>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</si>
  <si>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</si>
  <si>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</si>
  <si>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</si>
  <si>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</si>
  <si>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</si>
  <si>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</si>
  <si>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</si>
  <si>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</si>
  <si>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</si>
  <si>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</si>
  <si>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</si>
  <si>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</si>
  <si>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</si>
  <si>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</si>
  <si>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</si>
  <si>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</si>
  <si>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</si>
  <si>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</si>
  <si>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</si>
  <si>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</si>
  <si>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</si>
  <si>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</si>
  <si>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</si>
  <si>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</si>
  <si>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</si>
  <si>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</si>
  <si>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</si>
  <si>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</si>
  <si>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</si>
  <si>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</si>
  <si>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</si>
  <si>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</si>
  <si>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</si>
  <si>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</si>
  <si>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</si>
  <si>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</si>
  <si>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</si>
  <si>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</si>
  <si>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</si>
  <si>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</si>
  <si>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</si>
  <si>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</si>
  <si>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</si>
  <si>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</si>
  <si>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</si>
  <si>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</si>
  <si>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</si>
  <si>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</si>
  <si>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</si>
  <si>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</si>
  <si>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</si>
  <si>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</si>
  <si>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</si>
  <si>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</si>
  <si>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</si>
  <si>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</si>
  <si>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</si>
  <si>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</si>
  <si>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</si>
  <si>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</si>
  <si>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</si>
  <si>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</si>
  <si>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</si>
  <si>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</si>
  <si>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</si>
  <si>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</si>
  <si>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</si>
  <si>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</si>
  <si>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</si>
  <si>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</si>
  <si>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</si>
  <si>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</si>
  <si>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</si>
  <si>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</si>
  <si>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</si>
  <si>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</si>
  <si>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</si>
  <si>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</si>
  <si>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</si>
  <si>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</si>
  <si>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</si>
  <si>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</si>
  <si>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</si>
  <si>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</si>
  <si>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</si>
  <si>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</si>
  <si>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</si>
  <si>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</si>
  <si>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</si>
  <si>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</si>
  <si>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</si>
  <si>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</si>
  <si>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</si>
  <si>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</si>
  <si>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</si>
  <si>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</si>
  <si>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</si>
  <si>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</si>
  <si>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</si>
  <si>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</si>
  <si>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</si>
  <si>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</si>
  <si>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</si>
  <si>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</si>
  <si>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</si>
  <si>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</si>
  <si>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</si>
  <si>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</si>
  <si>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</si>
  <si>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</si>
  <si>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</si>
  <si>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</si>
  <si>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</si>
  <si>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</si>
  <si>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</si>
  <si>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</si>
  <si>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</si>
  <si>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</si>
  <si>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</si>
  <si>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</si>
  <si>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</si>
  <si>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</si>
  <si>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</si>
  <si>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</si>
  <si>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</si>
  <si>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</si>
  <si>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</si>
  <si>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</si>
  <si>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</si>
  <si>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</si>
  <si>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</si>
  <si>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</si>
  <si>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</si>
  <si>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</si>
  <si>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</si>
  <si>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</si>
  <si>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</si>
  <si>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</si>
  <si>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</si>
  <si>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</si>
  <si>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</si>
  <si>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</si>
  <si>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</si>
  <si>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</si>
  <si>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</si>
  <si>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</si>
  <si>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</si>
  <si>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</si>
  <si>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</si>
  <si>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</si>
  <si>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</si>
  <si>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</si>
  <si>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</si>
  <si>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</si>
  <si>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</si>
  <si>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</si>
  <si>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</si>
  <si>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</si>
  <si>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</si>
  <si>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</si>
  <si>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</si>
  <si>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</si>
  <si>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</si>
  <si>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</si>
  <si>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</si>
  <si>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</si>
  <si>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</si>
  <si>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</si>
  <si>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</si>
  <si>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</si>
  <si>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</si>
  <si>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</si>
  <si>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</si>
  <si>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</si>
  <si>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</si>
  <si>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</si>
  <si>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</si>
  <si>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</si>
  <si>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</si>
  <si>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</si>
  <si>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</si>
  <si>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</si>
  <si>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</si>
  <si>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</si>
  <si>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</si>
  <si>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</si>
  <si>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</si>
  <si>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</si>
  <si>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</si>
  <si>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</si>
  <si>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</si>
  <si>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</si>
  <si>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</si>
  <si>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</si>
  <si>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</si>
  <si>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</si>
  <si>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</si>
  <si>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</si>
  <si>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</si>
  <si>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</si>
  <si>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</si>
  <si>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</si>
  <si>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</si>
  <si>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</si>
  <si>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</si>
  <si>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</si>
  <si>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</si>
  <si>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</si>
  <si>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</si>
  <si>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</si>
  <si>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</si>
  <si>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</si>
  <si>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</si>
  <si>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</si>
  <si>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</si>
  <si>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</si>
  <si>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</si>
  <si>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</si>
  <si>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</si>
  <si>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</si>
  <si>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</si>
  <si>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</si>
  <si>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</si>
  <si>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</si>
  <si>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</si>
  <si>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</si>
  <si>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</si>
  <si>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</si>
  <si>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</si>
  <si>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</si>
  <si>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</si>
  <si>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</si>
  <si>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</si>
  <si>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</si>
  <si>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</si>
  <si>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</si>
  <si>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</si>
  <si>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</si>
  <si>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</si>
  <si>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</si>
  <si>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</si>
  <si>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</si>
  <si>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</si>
  <si>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</si>
  <si>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</si>
  <si>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</si>
  <si>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</si>
  <si>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</si>
  <si>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</si>
  <si>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</si>
  <si>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</si>
  <si>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</si>
  <si>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</si>
  <si>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</si>
  <si>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</si>
  <si>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</si>
  <si>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</si>
  <si>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</si>
  <si>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</si>
  <si>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</si>
  <si>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</si>
  <si>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</si>
  <si>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</si>
  <si>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</si>
  <si>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</si>
  <si>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</si>
  <si>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</si>
  <si>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</si>
  <si>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</si>
  <si>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</si>
  <si>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</si>
  <si>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</si>
  <si>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</si>
  <si>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</si>
  <si>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</si>
  <si>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</si>
  <si>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</si>
  <si>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</si>
  <si>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</si>
  <si>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</si>
  <si>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</si>
  <si>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</si>
  <si>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</si>
  <si>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</si>
  <si>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</si>
  <si>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</si>
  <si>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</si>
  <si>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</si>
  <si>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</si>
  <si>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</si>
  <si>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</si>
  <si>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</si>
  <si>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</si>
  <si>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</si>
  <si>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</si>
  <si>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</si>
  <si>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</si>
  <si>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</si>
  <si>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</si>
  <si>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</si>
  <si>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</si>
  <si>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</si>
  <si>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</si>
  <si>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</si>
  <si>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</si>
  <si>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</si>
  <si>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</si>
  <si>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</si>
  <si>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</si>
  <si>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</si>
  <si>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</si>
  <si>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</si>
  <si>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</si>
  <si>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</si>
  <si>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</si>
  <si>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</si>
  <si>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</si>
  <si>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</si>
  <si>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</si>
  <si>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</si>
  <si>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</si>
  <si>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</si>
  <si>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</si>
  <si>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</si>
  <si>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</si>
  <si>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</si>
  <si>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</si>
  <si>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</si>
  <si>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</si>
  <si>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</si>
  <si>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</si>
  <si>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</si>
  <si>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</si>
  <si>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</si>
  <si>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</si>
  <si>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</si>
  <si>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</si>
  <si>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</si>
  <si>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</si>
  <si>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</si>
  <si>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</si>
  <si>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</si>
  <si>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</si>
  <si>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</si>
  <si>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</si>
  <si>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</si>
  <si>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</si>
  <si>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</si>
  <si>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</si>
  <si>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</si>
  <si>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</si>
  <si>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</si>
  <si>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</si>
  <si>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</si>
  <si>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</si>
  <si>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</si>
  <si>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</si>
  <si>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</si>
  <si>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</si>
  <si>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</si>
  <si>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</si>
  <si>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</si>
  <si>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</si>
  <si>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</si>
  <si>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</si>
  <si>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</si>
  <si>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</si>
  <si>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</si>
  <si>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</si>
  <si>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</si>
  <si>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</si>
  <si>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</si>
  <si>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</si>
  <si>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</si>
  <si>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</si>
  <si>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</si>
  <si>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</si>
  <si>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</si>
  <si>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</si>
  <si>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</si>
  <si>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</si>
  <si>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</si>
  <si>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</si>
  <si>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</si>
  <si>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</si>
  <si>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</si>
  <si>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</si>
  <si>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</si>
  <si>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</si>
  <si>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</si>
  <si>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</si>
  <si>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</si>
  <si>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</si>
  <si>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</si>
  <si>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</si>
  <si>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</si>
  <si>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</si>
  <si>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</si>
  <si>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</si>
  <si>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</si>
  <si>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</si>
  <si>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</si>
  <si>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</si>
  <si>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</si>
  <si>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</si>
  <si>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</si>
  <si>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</si>
  <si>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</si>
  <si>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</si>
  <si>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</si>
  <si>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</si>
  <si>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</si>
  <si>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</si>
  <si>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</si>
  <si>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</si>
  <si>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</si>
  <si>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</si>
  <si>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</si>
  <si>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</si>
  <si>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</si>
  <si>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</si>
  <si>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</si>
  <si>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</si>
  <si>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</si>
  <si>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</si>
  <si>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</si>
  <si>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</si>
  <si>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</si>
  <si>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</si>
  <si>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</si>
  <si>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</si>
  <si>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</si>
  <si>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</si>
  <si>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</si>
  <si>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</si>
  <si>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</si>
  <si>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</si>
  <si>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</si>
  <si>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</si>
  <si>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</si>
  <si>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</si>
  <si>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</si>
  <si>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</si>
  <si>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</si>
  <si>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</si>
  <si>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</si>
  <si>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</si>
  <si>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</si>
  <si>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</si>
  <si>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</si>
  <si>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</si>
  <si>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</si>
  <si>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</si>
  <si>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</si>
  <si>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</si>
  <si>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</si>
  <si>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</si>
  <si>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</si>
  <si>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</si>
  <si>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</si>
  <si>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</si>
  <si>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</si>
  <si>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</si>
  <si>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</si>
  <si>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</si>
  <si>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</si>
  <si>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</si>
  <si>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</si>
  <si>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</si>
  <si>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</si>
  <si>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</si>
  <si>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</si>
  <si>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</si>
  <si>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</si>
  <si>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</si>
  <si>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</si>
  <si>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</si>
  <si>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</si>
  <si>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</si>
  <si>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</si>
  <si>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</si>
  <si>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</si>
  <si>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</si>
  <si>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</si>
  <si>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</si>
  <si>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</si>
  <si>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</si>
  <si>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</si>
  <si>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</si>
  <si>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</si>
  <si>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</si>
  <si>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</si>
  <si>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</si>
  <si>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</si>
  <si>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</si>
  <si>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</si>
  <si>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</si>
  <si>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</si>
  <si>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</si>
  <si>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</si>
  <si>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</si>
  <si>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</si>
  <si>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</si>
  <si>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</si>
  <si>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</si>
  <si>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</si>
  <si>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</si>
  <si>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</si>
  <si>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</si>
  <si>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</si>
  <si>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</si>
  <si>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</si>
  <si>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</si>
  <si>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</si>
  <si>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</si>
  <si>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</si>
  <si>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</si>
  <si>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</si>
  <si>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</si>
  <si>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</si>
  <si>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</si>
  <si>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</si>
  <si>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</si>
  <si>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</si>
  <si>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</si>
  <si>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</si>
  <si>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</si>
  <si>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</si>
  <si>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</si>
  <si>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</si>
  <si>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</si>
  <si>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</si>
  <si>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</si>
  <si>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</si>
  <si>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</si>
  <si>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</si>
  <si>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</si>
  <si>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</si>
  <si>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</si>
  <si>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</si>
  <si>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</si>
  <si>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</si>
  <si>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</si>
  <si>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</si>
  <si>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</si>
  <si>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</si>
  <si>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</si>
  <si>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</si>
  <si>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</si>
  <si>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</si>
  <si>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</si>
  <si>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</si>
  <si>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</si>
  <si>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</si>
  <si>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</si>
  <si>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</si>
  <si>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</si>
  <si>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</si>
  <si>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</si>
  <si>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</si>
  <si>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</si>
  <si>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</si>
  <si>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</si>
  <si>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</si>
  <si>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</si>
  <si>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</si>
  <si>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</si>
  <si>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</si>
  <si>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</si>
  <si>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</si>
  <si>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</si>
  <si>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</si>
  <si>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</si>
  <si>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</si>
  <si>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</si>
  <si>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</si>
  <si>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</si>
  <si>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</si>
  <si>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</si>
  <si>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</si>
  <si>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</si>
  <si>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</si>
  <si>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</si>
  <si>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</si>
  <si>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</si>
  <si>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</si>
  <si>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</si>
  <si>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</si>
  <si>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</si>
  <si>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</si>
  <si>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</si>
  <si>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</si>
  <si>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</si>
  <si>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</si>
  <si>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</si>
  <si>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</si>
  <si>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</si>
  <si>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</si>
  <si>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</si>
  <si>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</si>
  <si>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</si>
  <si>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</si>
  <si>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</si>
  <si>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</si>
  <si>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</si>
  <si>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</si>
  <si>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</si>
  <si>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</si>
  <si>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</si>
  <si>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</si>
  <si>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</si>
  <si>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</si>
  <si>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</si>
  <si>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</si>
  <si>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</si>
  <si>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</si>
  <si>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</si>
  <si>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</si>
  <si>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</si>
  <si>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</si>
  <si>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</si>
  <si>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</si>
  <si>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</si>
  <si>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</si>
  <si>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</si>
  <si>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</si>
  <si>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</si>
  <si>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</si>
  <si>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</si>
  <si>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</si>
  <si>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</si>
  <si>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</si>
  <si>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</si>
  <si>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</si>
  <si>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</si>
  <si>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</si>
  <si>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</si>
  <si>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</si>
  <si>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</si>
  <si>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</si>
  <si>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</si>
  <si>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</si>
  <si>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</si>
  <si>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</si>
  <si>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</si>
  <si>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</si>
  <si>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</si>
  <si>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</si>
  <si>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</si>
  <si>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</si>
  <si>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</si>
  <si>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</si>
  <si>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</si>
  <si>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</si>
  <si>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</si>
  <si>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</si>
  <si>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</si>
  <si>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</si>
  <si>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</si>
  <si>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</si>
  <si>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</si>
  <si>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</si>
  <si>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</si>
  <si>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</si>
  <si>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</si>
  <si>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</si>
  <si>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</si>
  <si>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</si>
  <si>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</si>
  <si>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</si>
  <si>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</si>
  <si>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</si>
  <si>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</si>
  <si>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</si>
  <si>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</si>
  <si>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</si>
  <si>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</si>
  <si>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</si>
  <si>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</si>
  <si>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</si>
  <si>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</si>
  <si>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</si>
  <si>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</si>
  <si>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</si>
  <si>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</si>
  <si>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</si>
  <si>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</si>
  <si>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</si>
  <si>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</si>
  <si>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</si>
  <si>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</si>
  <si>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</si>
  <si>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</si>
  <si>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</si>
  <si>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</si>
  <si>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</si>
  <si>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</si>
  <si>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</si>
  <si>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</si>
  <si>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</si>
  <si>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</si>
  <si>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</si>
  <si>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</si>
  <si>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</si>
  <si>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</si>
  <si>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</si>
  <si>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</si>
  <si>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</si>
  <si>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</si>
  <si>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</si>
  <si>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</si>
  <si>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</si>
  <si>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</si>
  <si>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</si>
  <si>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</si>
  <si>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</si>
  <si>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</si>
  <si>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</si>
  <si>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</si>
  <si>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</si>
  <si>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</si>
  <si>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</si>
  <si>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</si>
  <si>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</si>
  <si>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</si>
  <si>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</si>
  <si>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</si>
  <si>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</si>
  <si>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</si>
  <si>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</si>
  <si>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</si>
  <si>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</si>
  <si>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</si>
  <si>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</si>
  <si>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</si>
  <si>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</si>
  <si>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</si>
  <si>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</si>
  <si>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</si>
  <si>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</si>
  <si>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</si>
  <si>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</si>
  <si>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</si>
  <si>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</si>
  <si>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</si>
  <si>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</si>
  <si>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</si>
  <si>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</si>
  <si>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</si>
  <si>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</si>
  <si>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</si>
  <si>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</si>
  <si>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</si>
  <si>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</si>
  <si>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</si>
  <si>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</si>
  <si>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</si>
  <si>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</si>
  <si>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</si>
  <si>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</si>
  <si>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</si>
  <si>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</si>
  <si>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</si>
  <si>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</si>
  <si>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</si>
  <si>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</si>
  <si>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</si>
  <si>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</si>
  <si>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</si>
  <si>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</si>
  <si>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</si>
  <si>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</si>
  <si>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</si>
  <si>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</si>
  <si>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</si>
  <si>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</si>
  <si>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</si>
  <si>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</si>
  <si>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</si>
  <si>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</si>
  <si>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</si>
  <si>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</si>
  <si>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</si>
  <si>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</si>
  <si>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</si>
  <si>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</si>
  <si>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</si>
  <si>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</si>
  <si>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</si>
  <si>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</si>
  <si>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</si>
  <si>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</si>
  <si>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</si>
  <si>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</si>
  <si>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</si>
  <si>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</si>
  <si>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</si>
  <si>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</si>
  <si>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</si>
  <si>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</si>
  <si>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</si>
  <si>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</si>
  <si>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</si>
  <si>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</si>
  <si>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</si>
  <si>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</si>
  <si>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</si>
  <si>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</si>
  <si>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</si>
  <si>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</si>
  <si>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</si>
  <si>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</si>
  <si>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</si>
  <si>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</si>
  <si>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</si>
  <si>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</si>
  <si>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</si>
  <si>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</si>
  <si>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</si>
  <si>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</si>
  <si>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</si>
  <si>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</si>
  <si>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</si>
  <si>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</si>
  <si>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</si>
  <si>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</si>
  <si>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</si>
  <si>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</si>
  <si>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</si>
  <si>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</si>
  <si>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</si>
  <si>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</si>
  <si>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</si>
  <si>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</si>
  <si>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</si>
  <si>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</si>
  <si>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</si>
  <si>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</si>
  <si>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</si>
  <si>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</si>
  <si>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</si>
  <si>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</si>
  <si>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</si>
  <si>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</si>
  <si>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</si>
  <si>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</si>
  <si>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</si>
  <si>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</si>
  <si>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</si>
  <si>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</si>
  <si>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</si>
  <si>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</si>
  <si>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</si>
  <si>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</si>
  <si>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</si>
  <si>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</si>
  <si>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</si>
  <si>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</si>
  <si>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</si>
  <si>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</si>
  <si>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</si>
  <si>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</si>
  <si>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</si>
  <si>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</si>
  <si>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</si>
  <si>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</si>
  <si>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</si>
  <si>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</si>
  <si>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</si>
  <si>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</si>
  <si>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</si>
  <si>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</si>
  <si>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</si>
  <si>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</si>
  <si>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</si>
  <si>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</si>
  <si>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</si>
  <si>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</si>
  <si>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</si>
  <si>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</si>
  <si>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</si>
  <si>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</si>
  <si>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</si>
  <si>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</si>
  <si>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</si>
  <si>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</si>
  <si>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</si>
  <si>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</si>
  <si>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</si>
  <si>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</si>
  <si>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</si>
  <si>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</si>
  <si>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</si>
  <si>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</si>
  <si>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</si>
  <si>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</si>
  <si>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</si>
  <si>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</si>
  <si>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</si>
  <si>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</si>
  <si>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</si>
  <si>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</si>
  <si>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</si>
  <si>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</si>
  <si>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</si>
  <si>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</si>
  <si>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</si>
  <si>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</si>
  <si>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</si>
  <si>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</si>
  <si>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</si>
  <si>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</si>
  <si>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</si>
  <si>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</si>
  <si>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</si>
  <si>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</si>
  <si>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</si>
  <si>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</si>
  <si>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</si>
  <si>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</si>
  <si>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</si>
  <si>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</si>
  <si>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</si>
  <si>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</si>
  <si>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</si>
  <si>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</si>
  <si>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</si>
  <si>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</si>
  <si>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</si>
  <si>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</si>
  <si>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</si>
  <si>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</si>
  <si>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</si>
  <si>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</si>
  <si>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</si>
  <si>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</si>
  <si>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</si>
  <si>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</si>
  <si>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</si>
  <si>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</si>
  <si>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</si>
  <si>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</si>
  <si>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</si>
  <si>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</si>
  <si>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</si>
  <si>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</si>
  <si>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</si>
  <si>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</si>
  <si>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</si>
  <si>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</si>
  <si>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</si>
  <si>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</si>
  <si>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</si>
  <si>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</si>
  <si>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</si>
  <si>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</si>
  <si>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</si>
  <si>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</si>
  <si>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</si>
  <si>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</si>
  <si>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</si>
  <si>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</si>
  <si>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</si>
  <si>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</si>
  <si>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</si>
  <si>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</si>
  <si>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</si>
  <si>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</si>
  <si>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</si>
  <si>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</si>
  <si>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</si>
  <si>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</si>
  <si>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</si>
  <si>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</si>
  <si>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</si>
  <si>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</si>
  <si>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</si>
  <si>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</si>
  <si>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</si>
  <si>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</si>
  <si>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</si>
  <si>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</si>
  <si>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</si>
  <si>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</si>
  <si>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</si>
  <si>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</si>
  <si>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</si>
  <si>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</si>
  <si>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</si>
  <si>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</si>
  <si>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</si>
  <si>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</si>
  <si>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</si>
  <si>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</si>
  <si>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</si>
  <si>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</si>
  <si>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</si>
  <si>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</si>
  <si>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</si>
  <si>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</si>
  <si>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</si>
  <si>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</si>
  <si>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</si>
  <si>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</si>
  <si>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</si>
  <si>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</si>
  <si>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</si>
  <si>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</si>
  <si>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</si>
  <si>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</si>
  <si>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</si>
  <si>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</si>
  <si>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</si>
  <si>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</si>
  <si>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</si>
  <si>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</si>
  <si>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</si>
  <si>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</si>
  <si>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</si>
  <si>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</si>
  <si>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</si>
  <si>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</si>
  <si>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</si>
  <si>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</si>
  <si>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</si>
  <si>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</si>
  <si>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</si>
  <si>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</si>
  <si>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</si>
  <si>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</si>
  <si>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</si>
  <si>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</si>
  <si>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</si>
  <si>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</si>
  <si>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</si>
  <si>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</si>
  <si>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</si>
  <si>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</si>
  <si>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</si>
  <si>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</si>
  <si>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</si>
  <si>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</si>
  <si>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</si>
  <si>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</si>
  <si>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</si>
  <si>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</si>
  <si>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</si>
  <si>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</si>
  <si>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</si>
  <si>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</si>
  <si>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</si>
  <si>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</si>
  <si>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</si>
  <si>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</si>
  <si>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</si>
  <si>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</si>
  <si>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</si>
  <si>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</si>
  <si>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</si>
  <si>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</si>
  <si>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</si>
  <si>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</si>
  <si>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</si>
  <si>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</si>
  <si>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</si>
  <si>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</si>
  <si>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</si>
  <si>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</si>
  <si>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</si>
  <si>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</si>
  <si>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</si>
  <si>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</si>
  <si>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</si>
  <si>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</si>
  <si>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</si>
  <si>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</si>
  <si>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</si>
  <si>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</si>
  <si>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</si>
  <si>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</si>
  <si>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</si>
  <si>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</si>
  <si>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</si>
  <si>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</si>
  <si>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</si>
  <si>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</si>
  <si>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</si>
  <si>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</si>
  <si>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</si>
  <si>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</si>
  <si>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</si>
  <si>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</si>
  <si>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</si>
  <si>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</si>
  <si>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</si>
  <si>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</si>
  <si>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</si>
  <si>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</si>
  <si>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</si>
  <si>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</si>
  <si>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</si>
  <si>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</si>
  <si>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</si>
  <si>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</si>
  <si>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</si>
  <si>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</si>
  <si>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</si>
  <si>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</si>
  <si>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</si>
  <si>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</si>
  <si>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</si>
  <si>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</si>
  <si>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</si>
  <si>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</si>
  <si>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</si>
  <si>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</si>
  <si>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</si>
  <si>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</si>
  <si>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</si>
  <si>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</si>
  <si>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</si>
  <si>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</si>
  <si>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</si>
  <si>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</si>
  <si>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</si>
  <si>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</si>
  <si>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</si>
  <si>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</si>
  <si>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</si>
  <si>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</si>
  <si>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</si>
  <si>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</si>
  <si>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</si>
  <si>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</si>
  <si>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</si>
  <si>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</si>
  <si>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</si>
  <si>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</si>
  <si>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</si>
  <si>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</si>
  <si>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</si>
  <si>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</si>
  <si>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</si>
  <si>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</si>
  <si>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</si>
  <si>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</si>
  <si>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</si>
  <si>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</si>
  <si>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</si>
  <si>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</si>
  <si>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</si>
  <si>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</si>
  <si>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</si>
  <si>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</si>
  <si>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</si>
  <si>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</si>
  <si>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</si>
  <si>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</si>
  <si>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</si>
  <si>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</si>
  <si>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</si>
  <si>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</si>
  <si>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</si>
  <si>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</si>
  <si>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</si>
  <si>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</si>
  <si>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</si>
  <si>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</si>
  <si>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</si>
  <si>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</si>
  <si>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</si>
  <si>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</si>
  <si>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</si>
  <si>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</si>
  <si>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</si>
  <si>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</si>
  <si>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</si>
  <si>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</si>
  <si>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</si>
  <si>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</si>
  <si>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</si>
  <si>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</si>
  <si>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</si>
  <si>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</si>
  <si>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</si>
  <si>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</si>
  <si>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</si>
  <si>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</si>
  <si>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</si>
  <si>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</si>
  <si>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</si>
  <si>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</si>
  <si>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</si>
  <si>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</si>
  <si>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</si>
  <si>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</si>
  <si>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</si>
  <si>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</si>
  <si>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</si>
  <si>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</si>
  <si>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</si>
  <si>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</si>
  <si>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</si>
  <si>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</si>
  <si>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</si>
  <si>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</si>
  <si>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</si>
  <si>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</si>
  <si>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</si>
  <si>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</si>
  <si>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</si>
  <si>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</si>
  <si>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</si>
  <si>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</si>
  <si>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</si>
  <si>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</si>
  <si>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</si>
  <si>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</si>
  <si>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</si>
  <si>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</si>
  <si>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</si>
  <si>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</si>
  <si>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</si>
  <si>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</si>
  <si>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</si>
  <si>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</si>
  <si>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</si>
  <si>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</si>
  <si>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</si>
  <si>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</si>
  <si>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</si>
  <si>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</si>
  <si>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</si>
  <si>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</si>
  <si>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</si>
  <si>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</si>
  <si>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</si>
  <si>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</si>
  <si>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</si>
  <si>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</si>
  <si>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</si>
  <si>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</si>
  <si>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</si>
  <si>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</si>
  <si>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</si>
  <si>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</si>
  <si>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</si>
  <si>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</si>
  <si>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</si>
  <si>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</si>
  <si>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</si>
  <si>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</si>
  <si>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</si>
  <si>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</si>
  <si>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</si>
  <si>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</si>
  <si>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</si>
  <si>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</si>
  <si>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</si>
  <si>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</si>
  <si>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</si>
  <si>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</si>
  <si>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</si>
  <si>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</si>
  <si>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</si>
  <si>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</si>
  <si>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</si>
  <si>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</si>
  <si>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</si>
  <si>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</si>
  <si>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</si>
  <si>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</si>
  <si>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</si>
  <si>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</si>
  <si>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</si>
  <si>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</si>
  <si>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</si>
  <si>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</si>
  <si>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</si>
  <si>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</si>
  <si>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</si>
  <si>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</si>
  <si>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</si>
  <si>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</si>
  <si>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</si>
  <si>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</si>
  <si>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</si>
  <si>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</si>
  <si>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</si>
  <si>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</si>
  <si>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</si>
  <si>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</si>
  <si>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</si>
  <si>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</si>
  <si>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</si>
  <si>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</si>
  <si>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</si>
  <si>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</si>
  <si>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</si>
  <si>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</si>
  <si>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</si>
  <si>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</si>
  <si>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</si>
  <si>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</si>
  <si>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</si>
  <si>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</si>
  <si>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</si>
  <si>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</si>
  <si>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</si>
  <si>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</si>
  <si>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</si>
  <si>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</si>
  <si>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</si>
  <si>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</si>
  <si>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</si>
  <si>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</si>
  <si>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</si>
  <si>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</si>
  <si>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</si>
  <si>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</si>
  <si>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</si>
  <si>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</si>
  <si>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</si>
  <si>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</si>
  <si>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</si>
  <si>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</si>
  <si>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</si>
  <si>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</si>
  <si>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</si>
  <si>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</si>
  <si>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</si>
  <si>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</si>
  <si>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</si>
  <si>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</si>
  <si>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</si>
  <si>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</si>
  <si>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</si>
  <si>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</si>
  <si>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</si>
  <si>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</si>
  <si>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</si>
  <si>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</si>
  <si>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</si>
  <si>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</si>
  <si>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</si>
  <si>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</si>
  <si>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</si>
  <si>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</si>
  <si>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</si>
  <si>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</si>
  <si>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</si>
  <si>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</si>
  <si>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</si>
  <si>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</si>
  <si>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</si>
  <si>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</si>
  <si>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</si>
  <si>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</si>
  <si>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</si>
  <si>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</si>
  <si>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</si>
  <si>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</si>
  <si>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</si>
  <si>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</si>
  <si>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</si>
  <si>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</si>
  <si>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</si>
  <si>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</si>
  <si>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</si>
  <si>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</si>
  <si>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</si>
  <si>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</si>
  <si>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</si>
  <si>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</si>
  <si>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</si>
  <si>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</si>
  <si>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</si>
  <si>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</si>
  <si>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</si>
  <si>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</si>
  <si>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</si>
  <si>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</si>
  <si>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</si>
  <si>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</si>
  <si>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</si>
  <si>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</si>
  <si>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</si>
  <si>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</si>
  <si>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</si>
  <si>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</si>
  <si>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</si>
  <si>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</si>
  <si>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</si>
  <si>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</si>
  <si>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</si>
  <si>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</si>
  <si>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</si>
  <si>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</si>
  <si>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</si>
  <si>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</si>
  <si>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</si>
  <si>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</si>
  <si>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</si>
  <si>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</si>
  <si>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</si>
  <si>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</si>
  <si>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</si>
  <si>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</si>
  <si>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</si>
  <si>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</si>
  <si>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</si>
  <si>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</si>
  <si>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</si>
  <si>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</si>
  <si>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</si>
  <si>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</si>
  <si>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</si>
  <si>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</si>
  <si>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</si>
  <si>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</si>
  <si>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</si>
  <si>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</si>
  <si>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</si>
  <si>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</si>
  <si>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</si>
  <si>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</si>
  <si>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</si>
  <si>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</si>
  <si>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</si>
  <si>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</si>
  <si>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</si>
  <si>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</si>
  <si>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</si>
  <si>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</si>
  <si>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</si>
  <si>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</si>
  <si>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</si>
  <si>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</si>
  <si>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</si>
  <si>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</si>
  <si>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</si>
  <si>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</si>
  <si>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</si>
  <si>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</si>
  <si>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</si>
  <si>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</si>
  <si>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</si>
  <si>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</si>
  <si>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</si>
  <si>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</si>
  <si>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</si>
  <si>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</si>
  <si>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</si>
  <si>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</si>
  <si>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</si>
  <si>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</si>
  <si>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</si>
  <si>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</si>
  <si>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</si>
  <si>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</si>
  <si>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</si>
  <si>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</si>
  <si>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</si>
  <si>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</si>
  <si>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</si>
  <si>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</si>
  <si>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</si>
  <si>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</si>
  <si>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</si>
  <si>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</si>
  <si>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</si>
  <si>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</si>
  <si>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</si>
  <si>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</si>
  <si>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</si>
  <si>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</si>
  <si>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</si>
  <si>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</si>
  <si>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</si>
  <si>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</si>
  <si>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</si>
  <si>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</si>
  <si>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</si>
  <si>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</si>
  <si>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</si>
  <si>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</si>
  <si>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</si>
  <si>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</si>
  <si>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</si>
  <si>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</si>
  <si>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</si>
  <si>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</si>
  <si>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</si>
  <si>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</si>
  <si>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</si>
  <si>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</si>
  <si>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</si>
  <si>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</si>
  <si>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</si>
  <si>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</si>
  <si>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</si>
  <si>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</si>
  <si>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</si>
  <si>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</si>
  <si>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</si>
  <si>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</si>
  <si>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</si>
  <si>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</si>
  <si>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</si>
  <si>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</si>
  <si>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</si>
  <si>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</si>
  <si>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</si>
  <si>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</si>
  <si>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</si>
  <si>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</si>
  <si>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</si>
  <si>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</si>
  <si>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</si>
  <si>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</si>
  <si>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</si>
  <si>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</si>
  <si>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</si>
  <si>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</si>
  <si>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</si>
  <si>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</si>
  <si>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</si>
  <si>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</si>
  <si>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</si>
  <si>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</si>
  <si>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</si>
  <si>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</si>
  <si>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</si>
  <si>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</si>
  <si>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</si>
  <si>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</si>
  <si>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</si>
  <si>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</si>
  <si>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</si>
  <si>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</si>
  <si>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</si>
  <si>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</si>
  <si>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</si>
  <si>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</si>
  <si>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</si>
  <si>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</si>
  <si>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</si>
  <si>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</si>
  <si>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</si>
  <si>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</si>
  <si>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</si>
  <si>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</si>
  <si>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</si>
  <si>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</si>
  <si>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</si>
  <si>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</si>
  <si>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</si>
  <si>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</si>
  <si>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</si>
  <si>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</si>
  <si>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</si>
  <si>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</si>
  <si>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</si>
  <si>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</si>
  <si>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</si>
  <si>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</si>
  <si>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</si>
  <si>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</si>
  <si>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</si>
  <si>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</si>
  <si>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</si>
  <si>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</si>
  <si>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</si>
  <si>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</si>
  <si>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</si>
  <si>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</si>
  <si>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</si>
  <si>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</si>
  <si>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</si>
  <si>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</si>
  <si>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</si>
  <si>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</si>
  <si>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</si>
  <si>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</si>
  <si>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</si>
  <si>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</si>
  <si>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</si>
  <si>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</si>
  <si>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</si>
  <si>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</si>
  <si>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</si>
  <si>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</si>
  <si>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</si>
  <si>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</si>
  <si>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</si>
  <si>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</si>
  <si>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</si>
  <si>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</si>
  <si>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</si>
  <si>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</si>
  <si>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</si>
  <si>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</si>
  <si>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</si>
  <si>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</si>
  <si>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</si>
  <si>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</si>
  <si>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</si>
  <si>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</si>
  <si>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</si>
  <si>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</si>
  <si>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</si>
  <si>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</si>
  <si>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</si>
  <si>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</si>
  <si>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</si>
  <si>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</si>
  <si>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</si>
  <si>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</si>
  <si>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</si>
  <si>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</si>
  <si>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</si>
  <si>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</si>
  <si>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</si>
  <si>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</si>
  <si>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</si>
  <si>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</si>
  <si>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</si>
  <si>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</si>
  <si>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</si>
  <si>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</si>
  <si>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</si>
  <si>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</si>
  <si>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</si>
  <si>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</si>
  <si>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</si>
  <si>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</si>
  <si>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</si>
  <si>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</si>
  <si>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</si>
  <si>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</si>
  <si>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</si>
  <si>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</si>
  <si>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</si>
  <si>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</si>
  <si>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</si>
  <si>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</si>
  <si>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</si>
  <si>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</si>
  <si>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</si>
  <si>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</si>
  <si>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</si>
  <si>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</si>
  <si>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</si>
  <si>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</si>
  <si>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</si>
  <si>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</si>
  <si>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</si>
  <si>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</si>
  <si>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</si>
  <si>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</si>
  <si>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</si>
  <si>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</si>
  <si>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</si>
  <si>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</si>
  <si>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</si>
  <si>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</si>
  <si>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</si>
  <si>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</si>
  <si>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</si>
  <si>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</si>
  <si>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</si>
  <si>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</si>
  <si>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</si>
  <si>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</si>
  <si>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</si>
  <si>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</si>
  <si>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</si>
  <si>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</si>
  <si>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</si>
  <si>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</si>
  <si>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</si>
  <si>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</si>
  <si>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</si>
  <si>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</si>
  <si>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</si>
  <si>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</si>
  <si>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</si>
  <si>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</si>
  <si>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</si>
  <si>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</si>
  <si>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</si>
  <si>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</si>
  <si>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</si>
  <si>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</si>
  <si>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</si>
  <si>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</si>
  <si>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</si>
  <si>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</si>
  <si>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</si>
  <si>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</si>
  <si>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</si>
  <si>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</si>
  <si>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</si>
  <si>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</si>
  <si>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</si>
  <si>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</si>
  <si>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</si>
  <si>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</si>
  <si>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</si>
  <si>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</si>
  <si>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</si>
  <si>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</si>
  <si>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</si>
  <si>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</si>
  <si>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</si>
  <si>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</si>
  <si>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</si>
  <si>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</si>
  <si>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</si>
  <si>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</si>
  <si>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</si>
  <si>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</si>
  <si>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</si>
  <si>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</si>
  <si>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</si>
  <si>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</si>
  <si>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</si>
  <si>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</si>
  <si>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</si>
  <si>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</si>
  <si>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</si>
  <si>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</si>
  <si>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</si>
  <si>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</si>
  <si>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</si>
  <si>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</si>
  <si>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</si>
  <si>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</si>
  <si>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</si>
  <si>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</si>
  <si>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</si>
  <si>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</si>
  <si>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</si>
  <si>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</si>
  <si>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</si>
  <si>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</si>
  <si>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</si>
  <si>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</si>
  <si>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</si>
  <si>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</si>
  <si>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</si>
  <si>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</si>
  <si>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</si>
  <si>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</si>
  <si>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</si>
  <si>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</si>
  <si>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</si>
  <si>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</si>
  <si>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</si>
  <si>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</si>
  <si>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</si>
  <si>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</si>
  <si>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</si>
  <si>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</si>
  <si>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</si>
  <si>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</si>
  <si>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</si>
  <si>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</si>
  <si>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</si>
  <si>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</si>
  <si>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</si>
  <si>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</si>
  <si>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</si>
  <si>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</si>
  <si>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</si>
  <si>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</si>
  <si>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</si>
  <si>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</si>
  <si>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</si>
  <si>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</si>
  <si>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</si>
  <si>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</si>
  <si>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</si>
  <si>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</si>
  <si>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</si>
  <si>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</si>
  <si>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</si>
  <si>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</si>
  <si>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</si>
  <si>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</si>
  <si>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</si>
  <si>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</si>
  <si>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</si>
  <si>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</si>
  <si>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</si>
  <si>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</si>
  <si>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</si>
  <si>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</si>
  <si>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</si>
  <si>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</si>
  <si>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</si>
  <si>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</si>
  <si>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</si>
  <si>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</si>
  <si>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</si>
  <si>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</si>
  <si>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</si>
  <si>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</si>
  <si>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</si>
  <si>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</si>
  <si>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</si>
  <si>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</si>
  <si>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</si>
  <si>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</si>
  <si>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</si>
  <si>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</si>
  <si>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</si>
  <si>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</si>
  <si>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</si>
  <si>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</si>
  <si>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</si>
  <si>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</si>
  <si>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</si>
  <si>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</si>
  <si>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</si>
  <si>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</si>
  <si>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</si>
  <si>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</si>
  <si>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</si>
  <si>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</si>
  <si>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</si>
  <si>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</si>
  <si>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</si>
  <si>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</si>
  <si>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</si>
  <si>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</si>
  <si>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</si>
  <si>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</si>
  <si>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</si>
  <si>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</si>
  <si>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</si>
  <si>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</si>
  <si>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</si>
  <si>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</si>
  <si>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</si>
  <si>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</si>
  <si>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</si>
  <si>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</si>
  <si>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</si>
  <si>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</si>
  <si>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</si>
  <si>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</si>
  <si>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</si>
  <si>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</si>
  <si>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</si>
  <si>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</si>
  <si>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</si>
  <si>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</si>
  <si>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</si>
  <si>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</si>
  <si>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</si>
  <si>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</si>
  <si>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</si>
  <si>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</si>
  <si>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</si>
  <si>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</si>
  <si>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</si>
  <si>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</si>
  <si>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</si>
  <si>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</si>
  <si>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</si>
  <si>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</si>
  <si>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</si>
  <si>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</si>
  <si>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</si>
  <si>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</si>
  <si>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</si>
  <si>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</si>
  <si>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</si>
  <si>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</si>
  <si>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</si>
  <si>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</si>
  <si>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</si>
  <si>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</si>
  <si>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</si>
  <si>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</si>
  <si>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</si>
  <si>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</si>
  <si>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</si>
  <si>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</si>
  <si>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</si>
  <si>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</si>
  <si>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</si>
  <si>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</si>
  <si>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</si>
  <si>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</si>
  <si>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</si>
  <si>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</si>
  <si>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</si>
  <si>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</si>
  <si>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</si>
  <si>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</si>
  <si>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</si>
  <si>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</si>
  <si>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</si>
  <si>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</si>
  <si>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</si>
  <si>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</si>
  <si>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</si>
  <si>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</si>
  <si>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</si>
  <si>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</si>
  <si>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</si>
  <si>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</si>
  <si>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</si>
  <si>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</si>
  <si>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</si>
  <si>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</si>
  <si>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</si>
  <si>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</si>
  <si>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</si>
  <si>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</si>
  <si>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</si>
  <si>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</si>
  <si>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</si>
  <si>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</si>
  <si>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</si>
  <si>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</si>
  <si>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</si>
  <si>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</si>
  <si>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</si>
  <si>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</si>
  <si>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</si>
  <si>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</si>
  <si>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</si>
  <si>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</si>
  <si>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</si>
  <si>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</si>
  <si>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</si>
  <si>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</si>
  <si>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</si>
  <si>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</si>
  <si>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</si>
  <si>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</si>
  <si>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</si>
  <si>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</si>
  <si>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</si>
  <si>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</si>
  <si>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</si>
  <si>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</si>
  <si>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</si>
  <si>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</si>
  <si>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</si>
  <si>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</si>
  <si>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</si>
  <si>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</si>
  <si>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</si>
  <si>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</si>
  <si>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</si>
  <si>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</si>
  <si>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</si>
  <si>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</si>
  <si>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</si>
  <si>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</si>
  <si>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</si>
  <si>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</si>
  <si>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</si>
  <si>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</si>
  <si>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</si>
  <si>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</si>
  <si>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</si>
  <si>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</si>
  <si>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</si>
  <si>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</si>
  <si>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</si>
  <si>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</si>
  <si>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</si>
  <si>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</si>
  <si>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</si>
  <si>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</si>
  <si>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</si>
  <si>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</si>
  <si>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</si>
  <si>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</si>
  <si>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</si>
  <si>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</si>
  <si>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</si>
  <si>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</si>
  <si>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</si>
  <si>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</si>
  <si>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</si>
  <si>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</si>
  <si>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</si>
  <si>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</si>
  <si>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</si>
  <si>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</si>
  <si>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</si>
  <si>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</si>
  <si>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</si>
  <si>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</si>
  <si>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</si>
  <si>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</si>
  <si>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</si>
  <si>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</si>
  <si>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</si>
  <si>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</si>
  <si>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</si>
  <si>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</si>
  <si>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</si>
  <si>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</si>
  <si>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</si>
  <si>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</si>
  <si>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</si>
  <si>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</si>
  <si>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</si>
  <si>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</si>
  <si>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</si>
  <si>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</si>
  <si>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</si>
  <si>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</si>
  <si>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</si>
  <si>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</si>
  <si>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</si>
  <si>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</si>
  <si>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</si>
  <si>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</si>
  <si>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</si>
  <si>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</si>
  <si>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</si>
  <si>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</si>
  <si>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</si>
  <si>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</si>
  <si>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</si>
  <si>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</si>
  <si>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</si>
  <si>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</si>
  <si>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</si>
  <si>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</si>
  <si>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</si>
  <si>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</si>
  <si>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</si>
  <si>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</si>
  <si>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</si>
  <si>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</si>
  <si>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</si>
  <si>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</si>
  <si>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</si>
  <si>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</si>
  <si>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</si>
  <si>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</si>
  <si>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</si>
  <si>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</si>
  <si>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</si>
  <si>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</si>
  <si>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</si>
  <si>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</si>
  <si>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</si>
  <si>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</si>
  <si>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</si>
  <si>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</si>
  <si>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</si>
  <si>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</si>
  <si>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</si>
  <si>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</si>
  <si>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</si>
  <si>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</si>
  <si>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</si>
  <si>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</si>
  <si>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</si>
  <si>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</si>
  <si>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</si>
  <si>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</si>
  <si>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</si>
  <si>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</si>
  <si>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</si>
  <si>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</si>
  <si>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</si>
  <si>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</si>
  <si>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</si>
  <si>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</si>
  <si>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</si>
  <si>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</si>
  <si>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</si>
  <si>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</si>
  <si>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</si>
  <si>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</si>
  <si>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</si>
  <si>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</si>
  <si>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</si>
  <si>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</si>
  <si>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</si>
  <si>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</si>
  <si>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</si>
  <si>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</si>
  <si>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</si>
  <si>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</si>
  <si>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</si>
  <si>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</si>
  <si>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</si>
  <si>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</si>
  <si>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</si>
  <si>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</si>
  <si>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</si>
  <si>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</si>
  <si>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</si>
  <si>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</si>
  <si>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</si>
  <si>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</si>
  <si>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</si>
  <si>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</si>
  <si>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</si>
  <si>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</si>
  <si>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</si>
  <si>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</si>
  <si>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</si>
  <si>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</si>
  <si>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</si>
  <si>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</si>
  <si>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</si>
  <si>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</si>
  <si>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</si>
  <si>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</si>
  <si>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</si>
  <si>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</si>
  <si>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</si>
  <si>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</si>
  <si>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</si>
  <si>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</si>
  <si>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</si>
  <si>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</si>
  <si>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</si>
  <si>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</si>
  <si>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</si>
  <si>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</si>
  <si>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</si>
  <si>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</si>
  <si>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</si>
  <si>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</si>
  <si>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</si>
  <si>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</si>
  <si>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</si>
  <si>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</si>
  <si>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</si>
  <si>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</si>
  <si>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</si>
  <si>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</si>
  <si>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</si>
  <si>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</si>
  <si>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</si>
  <si>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</si>
  <si>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</si>
  <si>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</si>
  <si>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</si>
  <si>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</si>
  <si>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</si>
  <si>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</si>
  <si>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</si>
  <si>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</si>
  <si>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</si>
  <si>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</si>
  <si>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</si>
  <si>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</si>
  <si>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</si>
  <si>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</si>
  <si>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</si>
  <si>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</si>
  <si>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</si>
  <si>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</si>
  <si>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</si>
  <si>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</si>
  <si>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</si>
  <si>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</si>
  <si>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</si>
  <si>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</si>
  <si>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</si>
  <si>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</si>
  <si>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</si>
  <si>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</si>
  <si>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</si>
  <si>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</si>
  <si>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</si>
  <si>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</si>
  <si>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</si>
  <si>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</si>
  <si>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</si>
  <si>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</si>
  <si>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</si>
  <si>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</si>
  <si>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</si>
  <si>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</si>
  <si>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</si>
  <si>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</si>
  <si>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</si>
  <si>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</si>
  <si>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</si>
  <si>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</si>
  <si>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</si>
  <si>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</si>
  <si>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</si>
  <si>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</si>
  <si>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</si>
  <si>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</si>
  <si>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</si>
  <si>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</si>
  <si>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</si>
  <si>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</si>
  <si>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</si>
  <si>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</si>
  <si>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</si>
  <si>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</si>
  <si>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</si>
  <si>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</si>
  <si>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</si>
  <si>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</si>
  <si>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</si>
  <si>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</si>
  <si>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</si>
  <si>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</si>
  <si>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</si>
  <si>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</si>
  <si>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</si>
  <si>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</si>
  <si>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</si>
  <si>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</si>
  <si>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</si>
  <si>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</si>
  <si>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</si>
  <si>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</si>
  <si>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</si>
  <si>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</si>
  <si>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</si>
  <si>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</si>
  <si>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</si>
  <si>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</si>
  <si>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</si>
  <si>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</si>
  <si>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</si>
  <si>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</si>
  <si>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</si>
  <si>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</si>
  <si>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</si>
  <si>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</si>
  <si>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</si>
  <si>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</si>
  <si>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</si>
  <si>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</si>
  <si>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</si>
  <si>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</si>
  <si>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</si>
  <si>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</si>
  <si>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</si>
  <si>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</si>
  <si>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</si>
  <si>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</si>
  <si>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</si>
  <si>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</si>
  <si>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</si>
  <si>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</si>
  <si>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</si>
  <si>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</si>
  <si>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</si>
  <si>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</si>
  <si>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</si>
  <si>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</si>
  <si>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</si>
  <si>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</si>
  <si>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</si>
  <si>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</si>
  <si>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</si>
  <si>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</si>
  <si>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</si>
  <si>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</si>
  <si>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</si>
  <si>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</si>
  <si>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</si>
  <si>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</si>
  <si>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</si>
  <si>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</si>
  <si>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</si>
  <si>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</si>
  <si>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</si>
  <si>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</si>
  <si>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</si>
  <si>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</si>
  <si>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</si>
  <si>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</si>
  <si>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</si>
  <si>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</si>
  <si>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</si>
  <si>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</si>
  <si>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</si>
  <si>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</si>
  <si>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</si>
  <si>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</si>
  <si>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</si>
  <si>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</si>
  <si>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</si>
  <si>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</si>
  <si>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</si>
  <si>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</si>
  <si>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</si>
  <si>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</si>
  <si>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</si>
  <si>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</si>
  <si>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</si>
  <si>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</si>
  <si>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</si>
  <si>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</si>
  <si>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</si>
  <si>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</si>
  <si>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</si>
  <si>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</si>
  <si>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</si>
  <si>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</si>
  <si>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</si>
  <si>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</si>
  <si>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</si>
  <si>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</si>
  <si>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</si>
  <si>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</si>
  <si>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</si>
  <si>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</si>
  <si>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</si>
  <si>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</si>
  <si>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</si>
  <si>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</si>
  <si>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</si>
  <si>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</si>
  <si>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</si>
  <si>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</si>
  <si>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</si>
  <si>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</si>
  <si>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</si>
  <si>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</si>
  <si>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</si>
  <si>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</si>
  <si>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</si>
  <si>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</si>
  <si>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</si>
  <si>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</si>
  <si>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</si>
  <si>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</si>
  <si>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</si>
  <si>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</si>
  <si>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</si>
  <si>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</si>
  <si>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</si>
  <si>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</si>
  <si>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</si>
  <si>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</si>
  <si>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</si>
  <si>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</si>
  <si>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</si>
  <si>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</si>
  <si>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</si>
  <si>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</si>
  <si>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</si>
  <si>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</si>
  <si>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</si>
  <si>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</si>
  <si>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</si>
  <si>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</si>
  <si>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</si>
  <si>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</si>
  <si>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</si>
  <si>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</si>
  <si>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</si>
  <si>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</si>
  <si>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</si>
  <si>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</si>
  <si>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</si>
  <si>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</si>
  <si>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</si>
  <si>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</si>
  <si>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</si>
  <si>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</si>
  <si>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</si>
  <si>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</si>
  <si>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</si>
  <si>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</si>
  <si>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</si>
  <si>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</si>
  <si>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</si>
  <si>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</si>
  <si>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</si>
  <si>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</si>
  <si>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</si>
  <si>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</si>
  <si>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</si>
  <si>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</si>
  <si>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</si>
  <si>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</si>
  <si>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</si>
  <si>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</si>
  <si>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</si>
  <si>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</si>
  <si>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</si>
  <si>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</si>
  <si>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</si>
  <si>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</si>
  <si>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</si>
  <si>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</si>
  <si>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</si>
  <si>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</si>
  <si>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</si>
  <si>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</si>
  <si>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</si>
  <si>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</si>
  <si>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</si>
  <si>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</si>
  <si>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</si>
  <si>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</si>
  <si>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</si>
  <si>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</si>
  <si>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</si>
  <si>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</si>
  <si>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</si>
  <si>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</si>
  <si>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</si>
  <si>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</si>
  <si>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</si>
  <si>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</si>
  <si>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</si>
  <si>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</si>
  <si>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</si>
  <si>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</si>
  <si>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</si>
  <si>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</si>
  <si>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</si>
  <si>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</si>
  <si>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</si>
  <si>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</si>
  <si>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</si>
  <si>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</si>
  <si>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</si>
  <si>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</si>
  <si>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</si>
  <si>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</si>
  <si>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</si>
  <si>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</si>
  <si>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</si>
  <si>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</si>
  <si>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</si>
  <si>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</si>
  <si>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</si>
  <si>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</si>
  <si>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</si>
  <si>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</si>
  <si>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</si>
  <si>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</si>
  <si>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</si>
  <si>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</si>
  <si>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</si>
  <si>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</si>
  <si>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</si>
  <si>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</si>
  <si>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</si>
  <si>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</si>
  <si>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</si>
  <si>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</si>
  <si>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</si>
  <si>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</si>
  <si>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</si>
  <si>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</si>
  <si>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</si>
  <si>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</si>
  <si>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</si>
  <si>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</si>
  <si>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</si>
  <si>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</si>
  <si>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</si>
  <si>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</si>
  <si>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</si>
  <si>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</si>
  <si>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</si>
  <si>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</si>
  <si>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</si>
  <si>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</si>
  <si>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</si>
  <si>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</si>
  <si>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</si>
  <si>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</si>
  <si>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</si>
  <si>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</si>
  <si>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</si>
  <si>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</si>
  <si>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</si>
  <si>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</si>
  <si>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</si>
  <si>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</si>
  <si>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</si>
  <si>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</si>
  <si>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</si>
  <si>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</si>
  <si>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</si>
  <si>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</si>
  <si>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</si>
  <si>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</si>
  <si>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</si>
  <si>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</si>
  <si>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</si>
  <si>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</si>
  <si>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</si>
  <si>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</si>
  <si>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</si>
  <si>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</si>
  <si>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</si>
  <si>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</si>
  <si>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</si>
  <si>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</si>
  <si>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</si>
  <si>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</si>
  <si>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</si>
  <si>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</si>
  <si>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</si>
  <si>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</si>
  <si>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</si>
  <si>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</si>
  <si>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</si>
  <si>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</si>
  <si>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</si>
  <si>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</si>
  <si>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</si>
  <si>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</si>
  <si>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</si>
  <si>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</si>
  <si>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</si>
  <si>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</si>
  <si>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</si>
  <si>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</si>
  <si>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</si>
  <si>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</si>
  <si>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</si>
  <si>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</si>
  <si>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</si>
  <si>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</si>
  <si>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</si>
  <si>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</si>
  <si>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</si>
  <si>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</si>
  <si>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</si>
  <si>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</si>
  <si>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</si>
  <si>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</si>
  <si>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</si>
  <si>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</si>
  <si>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</si>
  <si>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</si>
  <si>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</si>
  <si>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</si>
  <si>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</si>
  <si>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</si>
  <si>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</si>
  <si>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</si>
  <si>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</si>
  <si>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</si>
  <si>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</si>
  <si>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</si>
  <si>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</si>
  <si>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</si>
  <si>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</si>
  <si>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</si>
  <si>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</si>
  <si>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</si>
  <si>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</si>
  <si>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</si>
  <si>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</si>
  <si>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</si>
  <si>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</si>
  <si>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</si>
  <si>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</si>
  <si>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</si>
  <si>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</si>
  <si>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</si>
  <si>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</si>
  <si>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</si>
  <si>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</si>
  <si>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</si>
  <si>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</si>
  <si>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</si>
  <si>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</si>
  <si>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</si>
  <si>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</si>
  <si>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</si>
  <si>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</si>
  <si>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</si>
  <si>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</si>
  <si>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</si>
  <si>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</si>
  <si>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</si>
  <si>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</si>
  <si>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</si>
  <si>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</si>
  <si>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</si>
  <si>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</si>
  <si>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</si>
  <si>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</si>
  <si>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</si>
  <si>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</si>
  <si>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</si>
  <si>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</si>
  <si>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</si>
  <si>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</si>
  <si>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</si>
  <si>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</si>
  <si>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</si>
  <si>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</si>
  <si>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</si>
  <si>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</si>
  <si>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</si>
  <si>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</si>
  <si>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</si>
  <si>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</si>
  <si>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</si>
  <si>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</si>
  <si>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</si>
  <si>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</si>
  <si>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</si>
  <si>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</si>
  <si>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</si>
  <si>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</si>
  <si>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</si>
  <si>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</si>
  <si>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</si>
  <si>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</si>
  <si>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</si>
  <si>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</si>
  <si>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</si>
  <si>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</si>
  <si>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</si>
  <si>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</si>
  <si>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</si>
  <si>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</si>
  <si>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</si>
  <si>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</si>
  <si>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</si>
  <si>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</si>
  <si>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</si>
  <si>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</si>
  <si>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</si>
  <si>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</si>
  <si>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</si>
  <si>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</si>
  <si>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</si>
  <si>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</si>
  <si>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</si>
  <si>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</si>
  <si>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</si>
  <si>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</si>
  <si>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</si>
  <si>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</si>
  <si>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</si>
  <si>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</si>
  <si>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</si>
  <si>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</si>
  <si>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</si>
  <si>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</si>
  <si>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</si>
  <si>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</si>
  <si>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</si>
  <si>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</si>
  <si>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</si>
  <si>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</si>
  <si>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</si>
  <si>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</si>
  <si>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</si>
  <si>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</si>
  <si>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</si>
  <si>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</si>
  <si>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</si>
  <si>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</si>
  <si>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</si>
  <si>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</si>
  <si>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</si>
  <si>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</si>
  <si>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</si>
  <si>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</si>
  <si>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</si>
  <si>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</si>
  <si>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</si>
  <si>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</si>
  <si>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</si>
  <si>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</si>
  <si>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</si>
  <si>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</si>
  <si>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</si>
  <si>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</si>
  <si>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</si>
  <si>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</si>
  <si>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</si>
  <si>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</si>
  <si>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</si>
  <si>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</si>
  <si>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</si>
  <si>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</si>
  <si>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</si>
  <si>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</si>
  <si>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</si>
  <si>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</si>
  <si>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</si>
  <si>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</si>
  <si>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</si>
  <si>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</si>
  <si>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</si>
  <si>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</si>
  <si>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</si>
  <si>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</si>
  <si>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</si>
  <si>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</si>
  <si>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</si>
  <si>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</si>
  <si>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</si>
  <si>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</si>
  <si>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</si>
  <si>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</si>
  <si>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</si>
  <si>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</si>
  <si>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</si>
  <si>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</si>
  <si>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</si>
  <si>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</si>
  <si>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</si>
  <si>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</si>
  <si>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</si>
  <si>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</si>
  <si>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</si>
  <si>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</si>
  <si>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</si>
  <si>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</si>
  <si>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</si>
  <si>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</si>
  <si>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</si>
  <si>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</si>
  <si>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</si>
  <si>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</si>
  <si>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</si>
  <si>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</si>
  <si>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</si>
  <si>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</si>
  <si>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</si>
  <si>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</si>
  <si>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</si>
  <si>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</si>
  <si>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</si>
  <si>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</si>
  <si>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</si>
  <si>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</si>
  <si>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</si>
  <si>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</si>
  <si>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</si>
  <si>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</si>
  <si>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</si>
  <si>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</si>
  <si>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</si>
  <si>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</si>
  <si>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</si>
  <si>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</si>
  <si>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</si>
  <si>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</si>
  <si>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</si>
  <si>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</si>
  <si>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</si>
  <si>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</si>
  <si>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</si>
  <si>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</si>
  <si>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</si>
  <si>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</si>
  <si>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</si>
  <si>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</si>
  <si>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</si>
  <si>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</si>
  <si>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</si>
  <si>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</si>
  <si>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</si>
  <si>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</si>
  <si>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</si>
  <si>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</si>
  <si>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</si>
  <si>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</si>
  <si>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</si>
  <si>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</si>
  <si>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</si>
  <si>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</si>
  <si>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</si>
  <si>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</si>
  <si>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</si>
  <si>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</si>
  <si>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</si>
  <si>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</si>
  <si>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</si>
  <si>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</si>
  <si>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</si>
  <si>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</si>
  <si>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</si>
  <si>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</si>
  <si>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</si>
  <si>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</si>
  <si>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</si>
  <si>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</si>
  <si>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</si>
  <si>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</si>
  <si>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</si>
  <si>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</si>
  <si>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</si>
  <si>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</si>
  <si>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</si>
  <si>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</si>
  <si>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</si>
  <si>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</si>
  <si>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</si>
  <si>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</si>
  <si>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</si>
  <si>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</si>
  <si>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</si>
  <si>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</si>
  <si>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</si>
  <si>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</si>
  <si>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</si>
  <si>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</si>
  <si>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</si>
  <si>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</si>
  <si>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</si>
  <si>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</si>
  <si>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</si>
  <si>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</si>
  <si>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</si>
  <si>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</si>
  <si>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</si>
  <si>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</si>
  <si>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</si>
  <si>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</si>
  <si>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</si>
  <si>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</si>
  <si>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</si>
  <si>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</si>
  <si>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</si>
  <si>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</si>
  <si>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</si>
  <si>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</si>
  <si>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</si>
  <si>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</si>
  <si>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</si>
  <si>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</si>
  <si>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</si>
  <si>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</si>
  <si>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</si>
  <si>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</si>
  <si>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</si>
  <si>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</si>
  <si>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</si>
  <si>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</si>
  <si>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</si>
  <si>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</si>
  <si>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</si>
  <si>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</si>
  <si>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</si>
  <si>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</si>
  <si>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</si>
  <si>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</si>
  <si>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</si>
  <si>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</si>
  <si>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</si>
  <si>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</si>
  <si>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</si>
  <si>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</si>
  <si>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</si>
  <si>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</si>
  <si>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</si>
  <si>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</si>
  <si>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</si>
  <si>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</si>
  <si>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</si>
  <si>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</si>
  <si>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</si>
  <si>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</si>
  <si>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</si>
  <si>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</si>
  <si>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</si>
  <si>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</si>
  <si>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</si>
  <si>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</si>
  <si>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</si>
  <si>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</si>
  <si>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</si>
  <si>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</si>
  <si>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</si>
  <si>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</si>
  <si>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</si>
  <si>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</si>
  <si>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</si>
  <si>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</si>
  <si>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</si>
  <si>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</si>
  <si>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</si>
  <si>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</si>
  <si>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</si>
  <si>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</si>
  <si>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</si>
  <si>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</si>
  <si>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</si>
  <si>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</si>
  <si>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</si>
  <si>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</si>
  <si>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</si>
  <si>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</si>
  <si>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</si>
  <si>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</si>
  <si>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</si>
  <si>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</si>
  <si>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</si>
  <si>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</si>
  <si>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</si>
  <si>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</si>
  <si>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</si>
  <si>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</si>
  <si>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</si>
  <si>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</si>
  <si>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</si>
  <si>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</si>
  <si>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</si>
  <si>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</si>
  <si>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</si>
  <si>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</si>
  <si>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</si>
  <si>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</si>
  <si>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</si>
  <si>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</si>
  <si>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</si>
  <si>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</si>
  <si>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</si>
  <si>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</si>
  <si>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</si>
  <si>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</si>
  <si>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</si>
  <si>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</si>
  <si>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</si>
  <si>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</si>
  <si>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</si>
  <si>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</si>
  <si>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</si>
  <si>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</si>
  <si>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</si>
  <si>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</si>
  <si>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</si>
  <si>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</si>
  <si>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</si>
  <si>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</si>
  <si>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</si>
  <si>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</si>
  <si>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</si>
  <si>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</si>
  <si>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</si>
  <si>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</si>
  <si>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</si>
  <si>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</si>
  <si>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</si>
  <si>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</si>
  <si>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</si>
  <si>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</si>
  <si>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</si>
  <si>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</si>
  <si>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</si>
  <si>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</si>
  <si>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</si>
  <si>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</si>
  <si>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</si>
  <si>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</si>
  <si>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</si>
  <si>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</si>
  <si>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</si>
  <si>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</si>
  <si>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</si>
  <si>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</si>
  <si>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</si>
  <si>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</si>
  <si>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</si>
  <si>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</si>
  <si>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</si>
  <si>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</si>
  <si>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</si>
  <si>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</si>
  <si>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</si>
  <si>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</si>
  <si>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</si>
  <si>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</si>
  <si>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</si>
  <si>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</si>
  <si>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</si>
  <si>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</si>
  <si>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</si>
  <si>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</si>
  <si>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</si>
  <si>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</si>
  <si>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</si>
  <si>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</si>
  <si>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</si>
  <si>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</si>
  <si>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</si>
  <si>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</si>
  <si>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</si>
  <si>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</si>
  <si>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</si>
  <si>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</si>
  <si>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</si>
  <si>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</si>
  <si>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</si>
  <si>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</si>
  <si>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</si>
  <si>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</si>
  <si>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</si>
  <si>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</si>
  <si>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</si>
  <si>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</si>
  <si>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</si>
  <si>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</si>
  <si>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</si>
  <si>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</si>
  <si>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</si>
  <si>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</si>
  <si>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</si>
  <si>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</si>
  <si>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</si>
  <si>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</si>
  <si>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</si>
  <si>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</si>
  <si>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</si>
  <si>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</si>
  <si>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</si>
  <si>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</si>
  <si>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</si>
  <si>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</si>
  <si>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</si>
  <si>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</si>
  <si>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</si>
  <si>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</si>
  <si>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</si>
  <si>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</si>
  <si>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</si>
  <si>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</si>
  <si>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</si>
  <si>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</si>
  <si>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</si>
  <si>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</si>
  <si>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</si>
  <si>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</si>
  <si>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</si>
  <si>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</si>
  <si>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</si>
  <si>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</si>
  <si>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</si>
  <si>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</si>
  <si>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</si>
  <si>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</si>
  <si>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</si>
  <si>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</si>
  <si>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</si>
  <si>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</si>
  <si>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</si>
  <si>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</si>
  <si>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</si>
  <si>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</si>
  <si>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</si>
  <si>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</si>
  <si>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</si>
  <si>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</si>
  <si>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</si>
  <si>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</si>
  <si>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</si>
  <si>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</si>
  <si>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</si>
  <si>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</si>
  <si>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</si>
  <si>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</si>
  <si>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</si>
  <si>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</si>
  <si>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</si>
  <si>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</si>
  <si>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</si>
  <si>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</si>
  <si>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</si>
  <si>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</si>
  <si>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</si>
  <si>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</si>
  <si>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</si>
  <si>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</si>
  <si>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</si>
  <si>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</si>
  <si>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</si>
  <si>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</si>
  <si>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</si>
  <si>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</si>
  <si>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</si>
  <si>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</si>
  <si>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</si>
  <si>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</si>
  <si>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</si>
  <si>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</si>
  <si>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</si>
  <si>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</si>
  <si>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</si>
  <si>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</si>
  <si>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</si>
  <si>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</si>
  <si>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</si>
  <si>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</si>
  <si>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</si>
  <si>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</si>
  <si>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</si>
  <si>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</si>
  <si>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</si>
  <si>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</si>
  <si>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</si>
  <si>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</si>
  <si>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</si>
  <si>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</si>
  <si>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</si>
  <si>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</si>
  <si>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</si>
  <si>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</si>
  <si>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</si>
  <si>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</si>
  <si>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</si>
  <si>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</si>
  <si>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</si>
  <si>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</si>
  <si>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</si>
  <si>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</si>
  <si>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</si>
  <si>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</si>
  <si>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</si>
  <si>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</si>
  <si>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</si>
  <si>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</si>
  <si>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</si>
  <si>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</si>
  <si>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</si>
  <si>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</si>
  <si>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</si>
  <si>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</si>
  <si>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</si>
  <si>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</si>
  <si>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</si>
  <si>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</si>
  <si>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</si>
  <si>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</si>
  <si>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</si>
  <si>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</si>
  <si>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</si>
  <si>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</si>
  <si>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</si>
  <si>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</si>
  <si>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</si>
  <si>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</si>
  <si>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</si>
  <si>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</si>
  <si>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</si>
  <si>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</si>
  <si>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</si>
  <si>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</si>
  <si>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</si>
  <si>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</si>
  <si>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</si>
  <si>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</si>
  <si>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</si>
  <si>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</si>
  <si>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</si>
  <si>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</si>
  <si>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</si>
  <si>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</si>
  <si>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</si>
  <si>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</si>
  <si>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</si>
  <si>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</si>
  <si>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</si>
  <si>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</si>
  <si>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</si>
  <si>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</si>
  <si>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</si>
  <si>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</si>
  <si>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</si>
  <si>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</si>
  <si>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</si>
  <si>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</si>
  <si>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</si>
  <si>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</si>
  <si>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</si>
  <si>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</si>
  <si>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</si>
  <si>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</si>
  <si>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</si>
  <si>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</si>
  <si>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</si>
  <si>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</si>
  <si>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</si>
  <si>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</si>
  <si>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</si>
  <si>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</si>
  <si>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</si>
  <si>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</si>
  <si>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</si>
  <si>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</si>
  <si>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</si>
  <si>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</si>
  <si>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</si>
  <si>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</si>
  <si>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</si>
  <si>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</si>
  <si>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</si>
  <si>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</si>
  <si>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</si>
  <si>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</si>
  <si>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</si>
  <si>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</si>
  <si>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</si>
  <si>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</si>
  <si>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</si>
  <si>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</si>
  <si>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</si>
  <si>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</si>
  <si>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</si>
  <si>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</si>
  <si>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</si>
  <si>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</si>
  <si>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</si>
  <si>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</si>
  <si>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</si>
  <si>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</si>
  <si>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</si>
  <si>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</si>
  <si>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</si>
  <si>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</si>
  <si>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</si>
  <si>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</si>
  <si>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</si>
  <si>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</si>
  <si>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</si>
  <si>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</si>
  <si>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</si>
  <si>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</si>
  <si>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</si>
  <si>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</si>
  <si>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</si>
  <si>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</si>
  <si>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</si>
  <si>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</si>
  <si>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</si>
  <si>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</si>
  <si>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</si>
  <si>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</si>
  <si>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</si>
  <si>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</si>
  <si>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</si>
  <si>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</si>
  <si>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</si>
  <si>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</si>
  <si>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</si>
  <si>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</si>
  <si>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</si>
  <si>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</si>
  <si>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</si>
  <si>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</si>
  <si>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</si>
  <si>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</si>
  <si>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</si>
  <si>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</si>
  <si>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</si>
  <si>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</si>
  <si>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</si>
  <si>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</si>
  <si>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</si>
  <si>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</si>
  <si>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</si>
  <si>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</si>
  <si>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</si>
  <si>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</si>
  <si>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</si>
  <si>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</si>
  <si>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</si>
  <si>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</si>
  <si>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</si>
  <si>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</si>
  <si>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</si>
  <si>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</si>
  <si>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</si>
  <si>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</si>
  <si>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</si>
  <si>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</si>
  <si>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</si>
  <si>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</si>
  <si>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</si>
  <si>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</si>
  <si>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</si>
  <si>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</si>
  <si>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</si>
  <si>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</si>
  <si>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</si>
  <si>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</si>
  <si>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</si>
  <si>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</si>
  <si>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</si>
  <si>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</si>
  <si>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</si>
  <si>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</si>
  <si>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</si>
  <si>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</si>
  <si>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</si>
  <si>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</si>
  <si>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</si>
  <si>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</si>
  <si>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</si>
  <si>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</si>
  <si>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</si>
  <si>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</si>
  <si>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</si>
  <si>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</si>
  <si>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</si>
  <si>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</si>
  <si>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</si>
  <si>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</si>
  <si>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</si>
  <si>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</si>
  <si>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</si>
  <si>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</si>
  <si>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</si>
  <si>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</si>
  <si>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</si>
  <si>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</si>
  <si>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</si>
  <si>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</si>
  <si>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</si>
  <si>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</si>
  <si>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</si>
  <si>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</si>
  <si>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</si>
  <si>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</si>
  <si>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</si>
  <si>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</si>
  <si>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</si>
  <si>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</si>
  <si>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</si>
  <si>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</si>
  <si>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</si>
  <si>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</si>
  <si>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</si>
  <si>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</si>
  <si>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</si>
  <si>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</si>
  <si>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</si>
  <si>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</si>
  <si>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</si>
  <si>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</si>
  <si>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</si>
  <si>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</si>
  <si>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</si>
  <si>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</si>
  <si>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</si>
  <si>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</si>
  <si>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</si>
  <si>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</si>
  <si>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</si>
  <si>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</si>
  <si>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</si>
  <si>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</si>
  <si>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</si>
  <si>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</si>
  <si>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</si>
  <si>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</si>
  <si>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</si>
  <si>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</si>
  <si>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</si>
  <si>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</si>
  <si>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</si>
  <si>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</si>
  <si>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</si>
  <si>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</si>
  <si>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</si>
  <si>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</si>
  <si>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</si>
  <si>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</si>
  <si>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</si>
  <si>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</si>
  <si>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</si>
  <si>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</si>
  <si>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</si>
  <si>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</si>
  <si>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</si>
  <si>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</si>
  <si>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</si>
  <si>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</si>
  <si>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</si>
  <si>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</si>
  <si>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</si>
  <si>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</si>
  <si>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</si>
  <si>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</si>
  <si>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</si>
  <si>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</si>
  <si>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</si>
  <si>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</si>
  <si>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</si>
  <si>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</si>
  <si>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</si>
  <si>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</si>
  <si>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</si>
  <si>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</si>
  <si>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</si>
  <si>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</si>
  <si>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</si>
  <si>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</si>
  <si>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</si>
  <si>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</si>
  <si>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</si>
  <si>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</si>
  <si>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</si>
  <si>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</si>
  <si>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</si>
  <si>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</si>
  <si>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</si>
  <si>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</si>
  <si>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</si>
  <si>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</si>
  <si>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</si>
  <si>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</si>
  <si>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</si>
  <si>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</si>
  <si>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</si>
  <si>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</si>
  <si>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</si>
  <si>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</si>
  <si>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</si>
  <si>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</si>
  <si>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</si>
  <si>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</si>
  <si>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</si>
  <si>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</si>
  <si>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</si>
  <si>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</si>
  <si>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</si>
  <si>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</si>
  <si>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</si>
  <si>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</si>
  <si>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</si>
  <si>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</si>
  <si>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</si>
  <si>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</si>
  <si>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</si>
  <si>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</si>
  <si>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</si>
  <si>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</si>
  <si>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</si>
  <si>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</si>
  <si>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</si>
  <si>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</si>
  <si>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</si>
  <si>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</si>
  <si>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</si>
  <si>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</si>
  <si>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</si>
  <si>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</si>
  <si>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</si>
  <si>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</si>
  <si>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</si>
  <si>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</si>
  <si>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</si>
  <si>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</si>
  <si>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</si>
  <si>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</si>
  <si>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</si>
  <si>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</si>
  <si>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</si>
  <si>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</si>
  <si>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</si>
  <si>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</si>
  <si>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</si>
  <si>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</si>
  <si>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</si>
  <si>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</si>
  <si>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</si>
  <si>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</si>
  <si>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</si>
  <si>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</si>
  <si>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</si>
  <si>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</si>
  <si>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</si>
  <si>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</si>
  <si>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</si>
  <si>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</si>
  <si>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</si>
  <si>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</si>
  <si>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</si>
  <si>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</si>
  <si>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</si>
  <si>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</si>
  <si>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</si>
  <si>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</si>
  <si>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</si>
  <si>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</si>
  <si>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</si>
  <si>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</si>
  <si>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</si>
  <si>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</si>
  <si>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</si>
  <si>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</si>
  <si>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</si>
  <si>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</si>
  <si>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</si>
  <si>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</si>
  <si>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</si>
  <si>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</si>
  <si>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</si>
  <si>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</si>
  <si>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</si>
  <si>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</si>
  <si>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</si>
  <si>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</si>
  <si>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</si>
  <si>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</si>
  <si>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</si>
  <si>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</si>
  <si>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</si>
  <si>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</si>
  <si>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</si>
  <si>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</si>
  <si>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</si>
  <si>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</si>
  <si>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</si>
  <si>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</si>
  <si>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</si>
  <si>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</si>
  <si>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</si>
  <si>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</si>
  <si>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</si>
  <si>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</si>
  <si>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</si>
  <si>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</si>
  <si>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</si>
  <si>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</si>
  <si>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</si>
  <si>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</si>
  <si>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</si>
  <si>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</si>
  <si>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</si>
  <si>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</si>
  <si>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</si>
  <si>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</si>
  <si>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</si>
  <si>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</si>
  <si>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</si>
  <si>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</si>
  <si>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</si>
  <si>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</si>
  <si>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</si>
  <si>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</si>
  <si>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</si>
  <si>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</si>
  <si>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</si>
  <si>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</si>
  <si>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</si>
  <si>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</si>
  <si>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</si>
  <si>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</si>
  <si>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</si>
  <si>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</si>
  <si>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</si>
  <si>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</si>
  <si>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</si>
  <si>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</si>
  <si>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</si>
  <si>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</si>
  <si>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</si>
  <si>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</si>
  <si>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</si>
  <si>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</si>
  <si>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</si>
  <si>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</si>
  <si>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</si>
  <si>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</si>
  <si>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</si>
  <si>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</si>
  <si>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</si>
  <si>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</si>
  <si>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</si>
  <si>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</si>
  <si>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</si>
  <si>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</si>
  <si>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</si>
  <si>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</si>
  <si>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</si>
  <si>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</si>
  <si>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</si>
  <si>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</si>
  <si>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</si>
  <si>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</si>
  <si>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</si>
  <si>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</si>
  <si>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</si>
  <si>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</si>
  <si>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</si>
  <si>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</si>
  <si>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</si>
  <si>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</si>
  <si>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</si>
  <si>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</si>
  <si>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</si>
  <si>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</si>
  <si>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</si>
  <si>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</si>
  <si>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</si>
  <si>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</si>
  <si>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</si>
  <si>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</si>
  <si>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</si>
  <si>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</si>
  <si>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</si>
  <si>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</si>
  <si>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</si>
  <si>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</si>
  <si>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</si>
  <si>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</si>
  <si>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</si>
  <si>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</si>
  <si>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</si>
  <si>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</si>
  <si>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</si>
  <si>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</si>
  <si>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</si>
  <si>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</si>
  <si>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</si>
  <si>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</si>
  <si>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</si>
  <si>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</si>
  <si>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</si>
  <si>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</si>
  <si>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</si>
  <si>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</si>
  <si>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</si>
  <si>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</si>
  <si>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</si>
  <si>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</si>
  <si>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</si>
  <si>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</si>
  <si>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</si>
  <si>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</si>
  <si>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</si>
  <si>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</si>
  <si>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</si>
  <si>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</si>
  <si>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</si>
  <si>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</si>
  <si>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</si>
  <si>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</si>
  <si>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</si>
  <si>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</si>
  <si>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</si>
  <si>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</si>
  <si>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</si>
  <si>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</si>
  <si>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</si>
  <si>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</si>
  <si>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</si>
  <si>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</si>
  <si>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</si>
  <si>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</si>
  <si>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</si>
  <si>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</si>
  <si>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</si>
  <si>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</si>
  <si>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</si>
  <si>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</si>
  <si>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</si>
  <si>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</si>
  <si>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</si>
  <si>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</si>
  <si>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</si>
  <si>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</si>
  <si>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</si>
  <si>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</si>
  <si>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</si>
  <si>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</si>
  <si>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</si>
  <si>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</si>
  <si>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</si>
  <si>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</si>
  <si>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</si>
  <si>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</si>
  <si>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</si>
  <si>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</si>
  <si>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</si>
  <si>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</si>
  <si>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</si>
  <si>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</si>
  <si>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</si>
  <si>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</si>
  <si>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</si>
  <si>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</si>
  <si>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</si>
  <si>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</si>
  <si>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</si>
  <si>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</si>
  <si>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</si>
  <si>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</si>
  <si>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</si>
  <si>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</si>
  <si>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</si>
  <si>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</si>
  <si>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</si>
  <si>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</si>
  <si>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</si>
  <si>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</si>
  <si>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</si>
  <si>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</si>
  <si>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</si>
  <si>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</si>
  <si>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</si>
  <si>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</si>
  <si>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</si>
  <si>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</si>
  <si>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</si>
  <si>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</si>
  <si>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</si>
  <si>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</si>
  <si>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</si>
  <si>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</si>
  <si>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</si>
  <si>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</si>
  <si>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</si>
  <si>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</si>
  <si>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</si>
  <si>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</si>
  <si>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</si>
  <si>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</si>
  <si>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</si>
  <si>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</si>
  <si>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</si>
  <si>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</si>
  <si>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</si>
  <si>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</si>
  <si>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</si>
  <si>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</si>
  <si>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</si>
  <si>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</si>
  <si>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</si>
  <si>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</si>
  <si>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</si>
  <si>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</si>
  <si>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</si>
  <si>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</si>
  <si>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</si>
  <si>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</si>
  <si>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</si>
  <si>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</si>
  <si>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</si>
  <si>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</si>
  <si>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</si>
  <si>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</si>
  <si>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</si>
  <si>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</si>
  <si>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</si>
  <si>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</si>
  <si>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</si>
  <si>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</si>
  <si>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</si>
  <si>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</si>
  <si>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</si>
  <si>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</si>
  <si>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</si>
  <si>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</si>
  <si>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</si>
  <si>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</si>
  <si>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</si>
  <si>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</si>
  <si>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</si>
  <si>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</si>
  <si>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</si>
  <si>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</si>
  <si>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</si>
  <si>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</si>
  <si>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</si>
  <si>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</si>
  <si>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</si>
  <si>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</si>
  <si>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</si>
  <si>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</si>
  <si>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</si>
  <si>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</si>
  <si>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</si>
  <si>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</si>
  <si>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</si>
  <si>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</si>
  <si>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</si>
  <si>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</si>
  <si>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</si>
  <si>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</si>
  <si>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</si>
  <si>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</si>
  <si>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</si>
  <si>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</si>
  <si>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</si>
  <si>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</si>
  <si>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</si>
  <si>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</si>
  <si>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</si>
  <si>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</si>
  <si>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</si>
  <si>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</si>
  <si>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</si>
  <si>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</si>
  <si>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</si>
  <si>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</si>
  <si>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</si>
  <si>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</si>
  <si>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</si>
  <si>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</si>
  <si>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</si>
  <si>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</si>
  <si>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</si>
  <si>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</si>
  <si>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</si>
  <si>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</si>
  <si>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</si>
  <si>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</si>
  <si>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</si>
  <si>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</si>
  <si>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</si>
  <si>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</si>
  <si>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</si>
  <si>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</si>
  <si>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</si>
  <si>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</si>
  <si>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</si>
  <si>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</si>
  <si>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</si>
  <si>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</si>
  <si>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</si>
  <si>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</si>
  <si>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</si>
  <si>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</si>
  <si>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</si>
  <si>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</si>
  <si>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</si>
  <si>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</si>
  <si>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</si>
  <si>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</si>
  <si>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</si>
  <si>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</si>
  <si>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</si>
  <si>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</si>
  <si>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</si>
  <si>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</si>
  <si>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</si>
  <si>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</si>
  <si>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</si>
  <si>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</si>
  <si>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</si>
  <si>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</si>
  <si>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</si>
  <si>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</si>
  <si>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</si>
  <si>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</si>
  <si>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</si>
  <si>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</si>
  <si>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</si>
  <si>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</si>
  <si>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</si>
  <si>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</si>
  <si>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</si>
  <si>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</si>
  <si>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</si>
  <si>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</si>
  <si>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</si>
  <si>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</si>
  <si>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</si>
  <si>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</si>
  <si>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</si>
  <si>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</si>
  <si>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</si>
  <si>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</si>
  <si>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</si>
  <si>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</si>
  <si>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</si>
  <si>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</si>
  <si>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</si>
  <si>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</si>
  <si>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</si>
  <si>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</si>
  <si>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</si>
  <si>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</si>
  <si>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</si>
  <si>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</si>
  <si>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</si>
  <si>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</si>
  <si>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</si>
  <si>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</si>
  <si>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</si>
  <si>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</si>
  <si>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</si>
  <si>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</si>
  <si>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</si>
  <si>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</si>
  <si>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</si>
  <si>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</si>
  <si>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</si>
  <si>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</si>
  <si>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</si>
  <si>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</si>
  <si>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</si>
  <si>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</si>
  <si>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</si>
  <si>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</si>
  <si>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</si>
  <si>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</si>
  <si>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</si>
  <si>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</si>
  <si>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</si>
  <si>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</si>
  <si>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</si>
  <si>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</si>
  <si>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</si>
  <si>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</si>
  <si>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</si>
  <si>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</si>
  <si>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</si>
  <si>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</si>
  <si>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</si>
  <si>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</si>
  <si>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</si>
  <si>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</si>
  <si>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</si>
  <si>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</si>
  <si>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</si>
  <si>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</si>
  <si>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</si>
  <si>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</si>
  <si>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</si>
  <si>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</si>
  <si>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</si>
  <si>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</si>
  <si>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</si>
  <si>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</si>
  <si>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</si>
  <si>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</si>
  <si>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</si>
  <si>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</si>
  <si>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</si>
  <si>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</si>
  <si>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</si>
  <si>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</si>
  <si>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</si>
  <si>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</si>
  <si>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</si>
  <si>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</si>
  <si>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</si>
  <si>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</si>
  <si>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</si>
  <si>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</si>
  <si>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</si>
  <si>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</si>
  <si>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</si>
  <si>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</si>
  <si>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</si>
  <si>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</si>
  <si>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</si>
  <si>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</si>
  <si>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</si>
  <si>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</si>
  <si>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</si>
  <si>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</si>
  <si>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</si>
  <si>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</si>
  <si>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</si>
  <si>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</si>
  <si>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</si>
  <si>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</si>
  <si>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</si>
  <si>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</si>
  <si>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</si>
  <si>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</si>
  <si>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</si>
  <si>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</si>
  <si>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</si>
  <si>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</si>
  <si>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</si>
  <si>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</si>
  <si>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</si>
  <si>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</si>
  <si>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</si>
  <si>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</si>
  <si>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</si>
  <si>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</si>
  <si>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</si>
  <si>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</si>
  <si>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</si>
  <si>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</si>
  <si>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</si>
  <si>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</si>
  <si>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</si>
  <si>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</si>
  <si>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</si>
  <si>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</si>
  <si>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</si>
  <si>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</si>
  <si>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</si>
  <si>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</si>
  <si>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</si>
  <si>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</si>
  <si>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</si>
  <si>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</si>
  <si>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</si>
  <si>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</si>
  <si>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</si>
  <si>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</si>
  <si>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</si>
  <si>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</si>
  <si>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</si>
  <si>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</si>
  <si>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</si>
  <si>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</si>
  <si>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</si>
  <si>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</si>
  <si>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</si>
  <si>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</si>
  <si>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</si>
  <si>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</si>
  <si>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</si>
  <si>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</si>
  <si>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</si>
  <si>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</si>
  <si>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</si>
  <si>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</si>
  <si>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</si>
  <si>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</si>
  <si>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</si>
  <si>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</si>
  <si>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</si>
  <si>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</si>
  <si>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</si>
  <si>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</si>
  <si>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</si>
  <si>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</si>
  <si>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</si>
  <si>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</si>
  <si>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</si>
  <si>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</si>
  <si>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</si>
  <si>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</si>
  <si>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</si>
  <si>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</si>
  <si>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</si>
  <si>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</si>
  <si>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</si>
  <si>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</si>
  <si>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</si>
  <si>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</si>
  <si>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</si>
  <si>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</si>
  <si>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</si>
  <si>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</si>
  <si>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</si>
  <si>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</si>
  <si>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</si>
  <si>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</si>
  <si>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</si>
  <si>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</si>
  <si>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</si>
  <si>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</si>
  <si>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</si>
  <si>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</si>
  <si>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</si>
  <si>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</si>
  <si>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</si>
  <si>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</si>
  <si>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</si>
  <si>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</si>
  <si>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</si>
  <si>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</si>
  <si>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</si>
  <si>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</si>
  <si>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</si>
  <si>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</si>
  <si>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</si>
  <si>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</si>
  <si>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</si>
  <si>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</si>
  <si>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</si>
  <si>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</si>
  <si>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</si>
  <si>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</si>
  <si>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</si>
  <si>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</si>
  <si>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</si>
  <si>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</si>
  <si>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</si>
  <si>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</si>
  <si>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</si>
  <si>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</si>
  <si>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</si>
  <si>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</si>
  <si>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</si>
  <si>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</si>
  <si>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</si>
  <si>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</si>
  <si>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</si>
  <si>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</si>
  <si>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</si>
  <si>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</si>
  <si>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</si>
  <si>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</si>
  <si>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</si>
  <si>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</si>
  <si>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</si>
  <si>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</si>
  <si>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</si>
  <si>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</si>
  <si>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</si>
  <si>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</si>
  <si>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</si>
  <si>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</si>
  <si>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</si>
  <si>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</si>
  <si>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</si>
  <si>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</si>
  <si>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</si>
  <si>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</si>
  <si>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</si>
  <si>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</si>
  <si>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</si>
  <si>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</si>
  <si>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</si>
  <si>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</si>
  <si>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</si>
  <si>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</si>
  <si>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</si>
  <si>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</si>
  <si>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</si>
  <si>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</si>
  <si>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</si>
  <si>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</si>
  <si>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</si>
  <si>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</si>
  <si>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</si>
  <si>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</si>
  <si>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</si>
  <si>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</si>
  <si>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</si>
  <si>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</si>
  <si>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</si>
  <si>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</si>
  <si>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</si>
  <si>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</si>
  <si>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</si>
  <si>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</si>
  <si>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</si>
  <si>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</si>
  <si>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</si>
  <si>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</si>
  <si>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</si>
  <si>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</si>
  <si>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</si>
  <si>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</si>
  <si>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</si>
  <si>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</si>
  <si>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</si>
  <si>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</si>
  <si>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</si>
  <si>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</si>
  <si>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</si>
  <si>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</si>
  <si>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</si>
  <si>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</si>
  <si>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</si>
  <si>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</si>
  <si>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</si>
  <si>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</si>
  <si>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</si>
  <si>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</si>
  <si>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</si>
  <si>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</si>
  <si>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</si>
  <si>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</si>
  <si>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</si>
  <si>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</si>
  <si>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</si>
  <si>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</si>
  <si>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</si>
  <si>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</si>
  <si>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</si>
  <si>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</si>
  <si>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</si>
  <si>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</si>
  <si>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</si>
  <si>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</si>
  <si>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</si>
  <si>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</si>
  <si>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</si>
  <si>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</si>
  <si>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</si>
  <si>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</si>
  <si>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</si>
  <si>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</si>
  <si>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</si>
  <si>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</si>
  <si>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</si>
  <si>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</si>
  <si>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</si>
  <si>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</si>
  <si>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</si>
  <si>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</si>
  <si>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</si>
  <si>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</si>
  <si>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</si>
  <si>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</si>
  <si>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</si>
  <si>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</si>
  <si>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</si>
  <si>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</si>
  <si>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</si>
  <si>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</si>
  <si>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</si>
  <si>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</si>
  <si>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</si>
  <si>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</si>
  <si>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</si>
  <si>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</si>
  <si>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</si>
  <si>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</si>
  <si>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</si>
  <si>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</si>
  <si>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</si>
  <si>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</si>
  <si>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</si>
  <si>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</si>
  <si>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</si>
  <si>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</si>
  <si>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</si>
  <si>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</si>
  <si>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</si>
  <si>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</si>
  <si>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</si>
  <si>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</si>
  <si>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</si>
  <si>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</si>
  <si>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</si>
  <si>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</si>
  <si>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</si>
  <si>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</si>
  <si>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</si>
  <si>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</si>
  <si>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</si>
  <si>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</si>
  <si>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</si>
  <si>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</si>
  <si>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</si>
  <si>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</si>
  <si>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</si>
  <si>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</si>
  <si>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</si>
  <si>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</si>
  <si>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</si>
  <si>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</si>
  <si>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</si>
  <si>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</si>
  <si>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</si>
  <si>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</si>
  <si>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</si>
  <si>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</si>
  <si>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</si>
  <si>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</si>
  <si>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</si>
  <si>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</si>
  <si>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</si>
  <si>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</si>
  <si>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</si>
  <si>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</si>
  <si>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</si>
  <si>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</si>
  <si>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</si>
  <si>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</si>
  <si>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</si>
  <si>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</si>
  <si>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</si>
  <si>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</si>
  <si>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</si>
  <si>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</si>
  <si>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</si>
  <si>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</si>
  <si>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</si>
  <si>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</si>
  <si>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</si>
  <si>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</si>
  <si>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</si>
  <si>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</si>
  <si>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</si>
  <si>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</si>
  <si>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</si>
  <si>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</si>
  <si>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</si>
  <si>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</si>
  <si>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</si>
  <si>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</si>
  <si>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</si>
  <si>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</si>
  <si>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</si>
  <si>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</si>
  <si>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</si>
  <si>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</si>
  <si>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</si>
  <si>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</si>
  <si>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</si>
  <si>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</si>
  <si>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</si>
  <si>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</si>
  <si>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</si>
  <si>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</si>
  <si>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</si>
  <si>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</si>
  <si>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</si>
  <si>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</si>
  <si>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</si>
  <si>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</si>
  <si>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</si>
  <si>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</si>
  <si>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</si>
  <si>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</si>
  <si>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</si>
  <si>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</si>
  <si>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</si>
  <si>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</si>
  <si>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</si>
  <si>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</si>
  <si>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</si>
  <si>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</si>
  <si>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</si>
  <si>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</si>
  <si>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</si>
  <si>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</si>
  <si>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</si>
  <si>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</si>
  <si>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</si>
  <si>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</si>
  <si>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</si>
  <si>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</si>
  <si>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</si>
  <si>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</si>
  <si>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</si>
  <si>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</si>
  <si>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</si>
  <si>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</si>
  <si>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</si>
  <si>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</si>
  <si>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</si>
  <si>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</si>
  <si>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</si>
  <si>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</si>
  <si>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</si>
  <si>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</si>
  <si>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</si>
  <si>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</si>
  <si>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</si>
  <si>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</si>
  <si>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</si>
  <si>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</si>
  <si>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</si>
  <si>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</si>
  <si>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</si>
  <si>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</si>
  <si>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</si>
  <si>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</si>
  <si>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</si>
  <si>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</si>
  <si>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</si>
  <si>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</si>
  <si>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</si>
  <si>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</si>
  <si>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</si>
  <si>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</si>
  <si>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</si>
  <si>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</si>
  <si>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</si>
  <si>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</si>
  <si>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</si>
  <si>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</si>
  <si>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</si>
  <si>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</si>
  <si>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</si>
  <si>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</si>
  <si>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</si>
  <si>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</si>
  <si>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</si>
  <si>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</si>
  <si>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</si>
  <si>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</si>
  <si>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</si>
  <si>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</si>
  <si>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</si>
  <si>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</si>
  <si>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</si>
  <si>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</si>
  <si>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</si>
  <si>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</si>
  <si>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</si>
  <si>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</si>
  <si>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</si>
  <si>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</si>
  <si>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</si>
  <si>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</si>
  <si>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</si>
  <si>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</si>
  <si>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</si>
  <si>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</si>
  <si>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</si>
  <si>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</si>
  <si>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</si>
  <si>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</si>
  <si>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</si>
  <si>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</si>
  <si>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</si>
  <si>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</si>
  <si>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</si>
  <si>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</si>
  <si>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</si>
  <si>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</si>
  <si>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</si>
  <si>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</si>
  <si>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</si>
  <si>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</si>
  <si>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</si>
  <si>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</si>
  <si>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</si>
  <si>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</si>
  <si>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</si>
  <si>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</si>
  <si>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</si>
  <si>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</si>
  <si>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</si>
  <si>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</si>
  <si>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</si>
  <si>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</si>
  <si>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</si>
  <si>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</si>
  <si>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</si>
  <si>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</si>
  <si>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</si>
  <si>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</si>
  <si>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</si>
  <si>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</si>
  <si>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</si>
  <si>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</si>
  <si>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</si>
  <si>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</si>
  <si>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</si>
  <si>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</si>
  <si>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</si>
  <si>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</si>
  <si>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</si>
  <si>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</si>
  <si>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</si>
  <si>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</si>
  <si>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</si>
  <si>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</si>
  <si>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</si>
  <si>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</si>
  <si>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</si>
  <si>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</si>
  <si>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</si>
  <si>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</si>
  <si>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</si>
  <si>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</si>
  <si>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</si>
  <si>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</si>
  <si>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</si>
  <si>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</si>
  <si>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</si>
  <si>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</si>
  <si>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</si>
  <si>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</si>
  <si>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</si>
  <si>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</si>
  <si>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</si>
  <si>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</si>
  <si>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</si>
  <si>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</si>
  <si>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</si>
  <si>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</si>
  <si>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</si>
  <si>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</si>
  <si>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</si>
  <si>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</si>
  <si>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</si>
  <si>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</si>
  <si>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</si>
  <si>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</si>
  <si>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</si>
  <si>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</si>
  <si>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</si>
  <si>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</si>
  <si>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</si>
  <si>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</si>
  <si>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</si>
  <si>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</si>
  <si>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</si>
  <si>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</si>
  <si>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</si>
  <si>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</si>
  <si>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</si>
  <si>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</si>
  <si>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</si>
  <si>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</si>
  <si>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</si>
  <si>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</si>
  <si>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</si>
  <si>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</si>
  <si>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</si>
  <si>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</si>
  <si>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</si>
  <si>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</si>
  <si>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</si>
  <si>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</si>
  <si>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</si>
  <si>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</si>
  <si>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</si>
  <si>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</si>
  <si>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</si>
  <si>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</si>
  <si>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</si>
  <si>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</si>
  <si>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</si>
  <si>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</si>
  <si>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</si>
  <si>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</si>
  <si>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</si>
  <si>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</si>
  <si>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</si>
  <si>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</si>
  <si>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</si>
  <si>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</si>
  <si>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</si>
  <si>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</si>
  <si>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</si>
  <si>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</si>
  <si>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</si>
  <si>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</si>
  <si>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</si>
  <si>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</si>
  <si>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</si>
  <si>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</si>
  <si>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</si>
  <si>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</si>
  <si>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</si>
  <si>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</si>
  <si>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</si>
  <si>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</si>
  <si>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</si>
  <si>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</si>
  <si>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</si>
  <si>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</si>
  <si>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</si>
  <si>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</si>
  <si>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</si>
  <si>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</si>
  <si>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</si>
  <si>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</si>
  <si>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</si>
  <si>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</si>
  <si>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</si>
  <si>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</si>
  <si>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</si>
  <si>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</si>
  <si>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</si>
  <si>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</si>
  <si>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</si>
  <si>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</si>
  <si>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</si>
  <si>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</si>
  <si>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</si>
  <si>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</si>
  <si>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</si>
  <si>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</si>
  <si>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</si>
  <si>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</si>
  <si>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</si>
  <si>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</si>
  <si>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</si>
  <si>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</si>
  <si>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</si>
  <si>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</si>
  <si>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</si>
  <si>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</si>
  <si>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</si>
  <si>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</si>
  <si>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</si>
  <si>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</si>
  <si>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</si>
  <si>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</si>
  <si>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</si>
  <si>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</si>
  <si>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</si>
  <si>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</si>
  <si>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</si>
  <si>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</si>
  <si>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</si>
  <si>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</si>
  <si>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</si>
  <si>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</si>
  <si>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</si>
  <si>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</si>
  <si>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</si>
  <si>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</si>
  <si>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</si>
  <si>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</si>
  <si>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</si>
  <si>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</si>
  <si>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</si>
  <si>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</si>
  <si>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</si>
  <si>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</si>
  <si>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</si>
  <si>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</si>
  <si>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</si>
  <si>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</si>
  <si>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</si>
  <si>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</si>
  <si>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</si>
  <si>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</si>
  <si>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</si>
  <si>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</si>
  <si>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</si>
  <si>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</si>
  <si>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</si>
  <si>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</si>
  <si>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</si>
  <si>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</si>
  <si>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</si>
  <si>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</si>
  <si>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</si>
  <si>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</si>
  <si>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</si>
  <si>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</si>
  <si>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</si>
  <si>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</si>
  <si>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</si>
  <si>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</si>
  <si>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</si>
  <si>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</si>
  <si>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</si>
  <si>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</si>
  <si>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</si>
  <si>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</si>
  <si>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</si>
  <si>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</si>
  <si>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</si>
  <si>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</si>
  <si>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</si>
  <si>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</si>
  <si>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</si>
  <si>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</si>
  <si>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</si>
  <si>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</si>
  <si>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</si>
  <si>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</si>
  <si>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</si>
  <si>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</si>
  <si>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</si>
  <si>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</si>
  <si>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</si>
  <si>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</si>
  <si>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</si>
  <si>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</si>
  <si>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</si>
  <si>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</si>
  <si>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</si>
  <si>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</si>
  <si>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</si>
  <si>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</si>
  <si>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</si>
  <si>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</si>
  <si>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</si>
  <si>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</si>
  <si>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</si>
  <si>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</si>
  <si>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</si>
  <si>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</si>
  <si>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</si>
  <si>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</si>
  <si>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</si>
  <si>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</si>
  <si>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</si>
  <si>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</si>
  <si>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</si>
  <si>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</si>
  <si>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</si>
  <si>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</si>
  <si>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</si>
  <si>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</si>
  <si>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</si>
  <si>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</si>
  <si>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</si>
  <si>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</si>
  <si>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</si>
  <si>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</si>
  <si>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</si>
  <si>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</si>
  <si>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</si>
  <si>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</si>
  <si>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</si>
  <si>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</si>
  <si>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</si>
  <si>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</si>
  <si>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</si>
  <si>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</si>
  <si>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</si>
  <si>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</si>
  <si>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</si>
  <si>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</si>
  <si>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</si>
  <si>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</si>
  <si>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</si>
  <si>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</si>
  <si>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</si>
  <si>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</si>
  <si>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</si>
  <si>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</si>
  <si>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</si>
  <si>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</si>
  <si>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</si>
  <si>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</si>
  <si>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</si>
  <si>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</si>
  <si>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</si>
  <si>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</si>
  <si>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</si>
  <si>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</si>
  <si>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</si>
  <si>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</si>
  <si>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</si>
  <si>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</si>
  <si>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</si>
  <si>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</si>
  <si>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</si>
  <si>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</si>
  <si>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</si>
  <si>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</si>
  <si>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</si>
  <si>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</si>
  <si>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</si>
  <si>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</si>
  <si>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</si>
  <si>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</si>
  <si>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</si>
  <si>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</si>
  <si>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</si>
  <si>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</si>
  <si>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</si>
  <si>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</si>
  <si>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</si>
  <si>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</si>
  <si>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</si>
  <si>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</si>
  <si>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</si>
  <si>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</si>
  <si>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</si>
  <si>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</si>
  <si>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</si>
  <si>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</si>
  <si>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</si>
  <si>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</si>
  <si>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</si>
  <si>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</si>
  <si>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</si>
  <si>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</si>
  <si>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</si>
  <si>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</si>
  <si>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</si>
  <si>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</si>
  <si>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</si>
  <si>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</si>
  <si>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</si>
  <si>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</si>
  <si>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</si>
  <si>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</si>
  <si>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</si>
  <si>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</si>
  <si>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</si>
  <si>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</si>
  <si>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</si>
  <si>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</si>
  <si>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</si>
  <si>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</si>
  <si>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</si>
  <si>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</si>
  <si>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</si>
  <si>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</si>
  <si>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</si>
  <si>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</si>
  <si>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</si>
  <si>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</si>
  <si>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</si>
  <si>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</si>
  <si>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</si>
  <si>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</si>
  <si>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</si>
  <si>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</si>
  <si>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</si>
  <si>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</si>
  <si>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</si>
  <si>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</si>
  <si>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</si>
  <si>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</si>
  <si>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</si>
  <si>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</si>
  <si>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</si>
  <si>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</si>
  <si>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</si>
  <si>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</si>
  <si>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</si>
  <si>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</si>
  <si>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</si>
  <si>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</si>
  <si>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</si>
  <si>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</si>
  <si>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</si>
  <si>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</si>
  <si>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</si>
  <si>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</si>
  <si>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</si>
  <si>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</si>
  <si>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</si>
  <si>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</si>
  <si>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</si>
  <si>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</si>
  <si>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</si>
  <si>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</si>
  <si>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</si>
  <si>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</si>
  <si>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</si>
  <si>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</si>
  <si>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</si>
  <si>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</si>
  <si>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</si>
  <si>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</si>
  <si>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</si>
  <si>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</si>
  <si>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</si>
  <si>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</si>
  <si>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</si>
  <si>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</si>
  <si>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</si>
  <si>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</si>
  <si>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</si>
  <si>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</si>
  <si>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</si>
  <si>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</si>
  <si>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</si>
  <si>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</si>
  <si>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</si>
  <si>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</si>
  <si>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</si>
  <si>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</si>
  <si>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</si>
  <si>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</si>
  <si>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</si>
  <si>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</si>
  <si>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</si>
  <si>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</si>
  <si>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</si>
  <si>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</si>
  <si>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</si>
  <si>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</si>
  <si>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</si>
  <si>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</si>
  <si>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</si>
  <si>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</si>
  <si>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</si>
  <si>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</si>
  <si>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</si>
  <si>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</si>
  <si>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</si>
  <si>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</si>
  <si>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</si>
  <si>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</si>
  <si>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</si>
  <si>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</si>
  <si>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</si>
  <si>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</si>
  <si>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</si>
  <si>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</si>
  <si>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</si>
  <si>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</si>
  <si>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</si>
  <si>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</si>
  <si>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</si>
  <si>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</si>
  <si>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</si>
  <si>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</si>
  <si>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</si>
  <si>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</si>
  <si>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</si>
  <si>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</si>
  <si>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</si>
  <si>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</si>
  <si>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</si>
  <si>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</si>
  <si>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</si>
  <si>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</si>
  <si>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</si>
  <si>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</si>
  <si>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</si>
  <si>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</si>
  <si>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</si>
  <si>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</si>
  <si>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</si>
  <si>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</si>
  <si>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</si>
  <si>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</si>
  <si>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</si>
  <si>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</si>
  <si>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</si>
  <si>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</si>
  <si>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</si>
  <si>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</si>
  <si>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</si>
  <si>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</si>
  <si>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</si>
  <si>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</si>
  <si>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</si>
  <si>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</si>
  <si>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</si>
  <si>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</si>
  <si>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</si>
  <si>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</si>
  <si>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</si>
  <si>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</si>
  <si>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</si>
  <si>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</si>
  <si>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</si>
  <si>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</si>
  <si>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</si>
  <si>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</si>
  <si>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</si>
  <si>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</si>
  <si>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</si>
  <si>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</si>
  <si>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</si>
  <si>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</si>
  <si>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</si>
  <si>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</si>
  <si>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</si>
  <si>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</si>
  <si>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</si>
  <si>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</si>
  <si>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</si>
  <si>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</si>
  <si>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</si>
  <si>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</si>
  <si>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</si>
  <si>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</si>
  <si>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</si>
  <si>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</si>
  <si>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</si>
  <si>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</si>
  <si>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</si>
  <si>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</si>
  <si>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</si>
  <si>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</si>
  <si>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</si>
  <si>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</si>
  <si>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</si>
  <si>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</si>
  <si>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</si>
  <si>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</si>
  <si>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</si>
  <si>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</si>
  <si>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</si>
  <si>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</si>
  <si>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</si>
  <si>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</si>
  <si>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</si>
  <si>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</si>
  <si>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</si>
  <si>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</si>
  <si>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</si>
  <si>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</si>
  <si>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</si>
  <si>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</si>
  <si>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</si>
  <si>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</si>
  <si>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</si>
  <si>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</si>
  <si>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</si>
  <si>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</si>
  <si>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</si>
  <si>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</si>
  <si>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</si>
  <si>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</si>
  <si>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</si>
  <si>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</si>
  <si>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</si>
  <si>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</si>
  <si>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</si>
  <si>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</si>
  <si>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</si>
  <si>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</si>
  <si>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</si>
  <si>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</si>
  <si>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</si>
  <si>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</si>
  <si>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</si>
  <si>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</si>
  <si>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</si>
  <si>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</si>
  <si>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</si>
  <si>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</si>
  <si>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</si>
  <si>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</si>
  <si>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</si>
  <si>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</si>
  <si>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</si>
  <si>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</si>
  <si>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</si>
  <si>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</si>
  <si>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</si>
  <si>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</si>
  <si>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</si>
  <si>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</si>
  <si>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</si>
  <si>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</si>
  <si>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</si>
  <si>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</si>
  <si>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</si>
  <si>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</si>
  <si>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</si>
  <si>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</si>
  <si>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</si>
  <si>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</si>
  <si>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</si>
  <si>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</si>
  <si>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</si>
  <si>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</si>
  <si>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</si>
  <si>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</si>
  <si>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</si>
  <si>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</si>
  <si>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</si>
  <si>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</si>
  <si>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</si>
  <si>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</si>
  <si>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</si>
  <si>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</si>
  <si>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</si>
  <si>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</si>
  <si>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</si>
  <si>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</si>
  <si>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</si>
  <si>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</si>
  <si>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</si>
  <si>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</si>
  <si>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</si>
  <si>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</si>
  <si>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</si>
  <si>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</si>
  <si>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</si>
  <si>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</si>
  <si>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</si>
  <si>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</si>
  <si>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</si>
  <si>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</si>
  <si>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</si>
  <si>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</si>
  <si>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</si>
  <si>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</si>
  <si>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</si>
  <si>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</si>
  <si>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</si>
  <si>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</si>
  <si>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</si>
  <si>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</si>
  <si>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</si>
  <si>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</si>
  <si>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</si>
  <si>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</si>
  <si>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</si>
  <si>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</si>
  <si>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</si>
  <si>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</si>
  <si>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</si>
  <si>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</si>
  <si>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</si>
  <si>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</si>
  <si>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</si>
  <si>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</si>
  <si>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</si>
  <si>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</si>
  <si>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</si>
  <si>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</si>
  <si>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</si>
  <si>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</si>
  <si>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</si>
  <si>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</si>
  <si>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</si>
  <si>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</si>
  <si>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</si>
  <si>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</si>
  <si>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</si>
  <si>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</si>
  <si>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</si>
  <si>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</si>
  <si>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</si>
  <si>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</si>
  <si>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</si>
  <si>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</si>
  <si>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</si>
  <si>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</si>
  <si>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</si>
  <si>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</si>
  <si>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</si>
  <si>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</si>
  <si>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</si>
  <si>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</si>
  <si>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</si>
  <si>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</si>
  <si>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</si>
  <si>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</si>
  <si>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</si>
  <si>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</si>
  <si>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</si>
  <si>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</si>
  <si>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</si>
  <si>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</si>
  <si>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</si>
  <si>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</si>
  <si>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</si>
  <si>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</si>
  <si>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</si>
  <si>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</si>
  <si>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</si>
  <si>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</si>
  <si>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</si>
  <si>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</si>
  <si>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</si>
  <si>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</si>
  <si>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</si>
  <si>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</si>
  <si>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</si>
  <si>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</si>
  <si>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</si>
  <si>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</si>
  <si>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</si>
  <si>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</si>
  <si>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</si>
  <si>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</si>
  <si>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</si>
  <si>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</si>
  <si>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</si>
  <si>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</si>
  <si>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</si>
  <si>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</si>
  <si>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</si>
  <si>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</si>
  <si>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</si>
  <si>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</si>
  <si>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</si>
  <si>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</si>
  <si>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</si>
  <si>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</si>
  <si>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</si>
  <si>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</si>
  <si>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</si>
  <si>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</si>
  <si>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</si>
  <si>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</si>
  <si>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</si>
  <si>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</si>
  <si>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</si>
  <si>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</si>
  <si>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</si>
  <si>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</si>
  <si>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</si>
  <si>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</si>
  <si>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</si>
  <si>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</si>
  <si>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</si>
  <si>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</si>
  <si>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</si>
  <si>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</si>
  <si>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</si>
  <si>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</si>
  <si>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</si>
  <si>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</si>
  <si>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</si>
  <si>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</si>
  <si>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</si>
  <si>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</si>
  <si>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</si>
  <si>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</si>
  <si>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</si>
  <si>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</si>
  <si>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</si>
  <si>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</si>
  <si>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</si>
  <si>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</si>
  <si>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</si>
  <si>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</si>
  <si>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</si>
  <si>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</si>
  <si>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</si>
  <si>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</si>
  <si>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</si>
  <si>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</si>
  <si>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</si>
  <si>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</si>
  <si>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</si>
  <si>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</si>
  <si>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</si>
  <si>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</si>
  <si>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</si>
  <si>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</si>
  <si>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</si>
  <si>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</si>
  <si>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</si>
  <si>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</si>
  <si>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</si>
  <si>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</si>
  <si>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</si>
  <si>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</si>
  <si>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</si>
  <si>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</si>
  <si>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</si>
  <si>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</si>
  <si>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</si>
  <si>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</si>
  <si>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</si>
  <si>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</si>
  <si>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</si>
  <si>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</si>
  <si>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</si>
  <si>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</si>
  <si>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</si>
  <si>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</si>
  <si>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</si>
  <si>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</si>
  <si>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</si>
  <si>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</si>
  <si>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</si>
  <si>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</si>
  <si>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</si>
  <si>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</si>
  <si>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</si>
  <si>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</si>
  <si>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</si>
  <si>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</si>
  <si>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</si>
  <si>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</si>
  <si>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</si>
  <si>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</si>
  <si>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</si>
  <si>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</si>
  <si>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</si>
  <si>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</si>
  <si>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</si>
  <si>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</si>
  <si>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</si>
  <si>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</si>
  <si>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</si>
  <si>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</si>
  <si>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</si>
  <si>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</si>
  <si>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</si>
  <si>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</si>
  <si>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</si>
  <si>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</si>
  <si>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</si>
  <si>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</si>
  <si>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</si>
  <si>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</si>
  <si>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</si>
  <si>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</si>
  <si>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</si>
  <si>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</si>
  <si>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</si>
  <si>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</si>
  <si>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</si>
  <si>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</si>
  <si>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</si>
  <si>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</si>
  <si>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</si>
  <si>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</si>
  <si>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</si>
  <si>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</si>
  <si>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</si>
  <si>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</si>
  <si>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</si>
  <si>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</si>
  <si>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</si>
  <si>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</si>
  <si>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</si>
  <si>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</si>
  <si>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</si>
  <si>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</si>
  <si>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</si>
  <si>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</si>
  <si>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</si>
  <si>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</si>
  <si>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</si>
  <si>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</si>
  <si>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</si>
  <si>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</si>
  <si>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</si>
  <si>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</si>
  <si>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</si>
  <si>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</si>
  <si>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</si>
  <si>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</si>
  <si>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</si>
  <si>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</si>
  <si>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</si>
  <si>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</si>
  <si>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</si>
  <si>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</si>
  <si>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</si>
  <si>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</si>
  <si>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</si>
  <si>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</si>
  <si>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</si>
  <si>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</si>
  <si>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</si>
  <si>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</si>
  <si>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</si>
  <si>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</si>
  <si>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</si>
  <si>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</si>
  <si>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</si>
  <si>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</si>
  <si>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</si>
  <si>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</si>
  <si>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</si>
  <si>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</si>
  <si>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</si>
  <si>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</si>
  <si>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</si>
  <si>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</si>
  <si>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</si>
  <si>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</si>
  <si>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</si>
  <si>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</si>
  <si>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</si>
  <si>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</si>
  <si>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</si>
  <si>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</si>
  <si>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</si>
  <si>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</si>
  <si>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</si>
  <si>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</si>
  <si>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</si>
  <si>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</si>
  <si>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</si>
  <si>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</si>
  <si>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</si>
  <si>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</si>
  <si>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</si>
  <si>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</si>
  <si>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</si>
  <si>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</si>
  <si>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</si>
  <si>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</si>
  <si>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</si>
  <si>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</si>
  <si>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</si>
  <si>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</si>
  <si>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</si>
  <si>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</si>
  <si>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</si>
  <si>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</si>
  <si>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</si>
  <si>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</si>
  <si>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</si>
  <si>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</si>
  <si>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</si>
  <si>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</si>
  <si>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</si>
  <si>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</si>
  <si>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</si>
  <si>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</si>
  <si>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</si>
  <si>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</si>
  <si>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</si>
  <si>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</si>
  <si>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</si>
  <si>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</si>
  <si>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</si>
  <si>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</si>
  <si>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</si>
  <si>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</si>
  <si>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</si>
  <si>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</si>
  <si>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</si>
  <si>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</si>
  <si>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</si>
  <si>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</si>
  <si>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</si>
  <si>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</si>
  <si>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</si>
  <si>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</si>
  <si>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</si>
  <si>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</si>
  <si>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</si>
  <si>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</si>
  <si>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</si>
  <si>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</si>
  <si>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</si>
  <si>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</si>
  <si>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</si>
  <si>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</si>
  <si>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</si>
  <si>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</si>
  <si>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</si>
  <si>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</si>
  <si>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</si>
  <si>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</si>
  <si>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</si>
  <si>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</si>
  <si>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</si>
  <si>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</si>
  <si>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</si>
  <si>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</si>
  <si>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</si>
  <si>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</si>
  <si>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</si>
  <si>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</si>
  <si>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</si>
  <si>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</si>
  <si>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</si>
  <si>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</si>
  <si>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</si>
  <si>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</si>
  <si>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</si>
  <si>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</si>
  <si>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</si>
  <si>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</si>
  <si>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</si>
  <si>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</si>
  <si>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</si>
  <si>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</si>
  <si>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</si>
  <si>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</si>
  <si>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</si>
  <si>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</si>
  <si>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</si>
  <si>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</si>
  <si>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</si>
  <si>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</si>
  <si>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</si>
  <si>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</si>
  <si>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</si>
  <si>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</si>
  <si>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</si>
  <si>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</si>
  <si>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</si>
  <si>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</si>
  <si>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</si>
  <si>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</si>
  <si>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</si>
  <si>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</si>
  <si>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</si>
  <si>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</si>
  <si>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</si>
  <si>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</si>
  <si>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</si>
  <si>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</si>
  <si>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</si>
  <si>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</si>
  <si>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</si>
  <si>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</si>
  <si>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</si>
  <si>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</si>
  <si>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</si>
  <si>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</si>
  <si>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</si>
  <si>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</si>
  <si>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</si>
  <si>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</si>
  <si>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</si>
  <si>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</si>
  <si>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</si>
  <si>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</si>
  <si>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</si>
  <si>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</si>
  <si>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</si>
  <si>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</si>
  <si>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</si>
  <si>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</si>
  <si>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</si>
  <si>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</si>
  <si>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</si>
  <si>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</si>
  <si>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</si>
  <si>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</si>
  <si>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</si>
  <si>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</si>
  <si>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</si>
  <si>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</si>
  <si>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</si>
  <si>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</si>
  <si>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</si>
  <si>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</si>
  <si>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</si>
  <si>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</si>
  <si>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</si>
  <si>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</si>
  <si>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</si>
  <si>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</si>
  <si>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</si>
  <si>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</si>
  <si>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</si>
  <si>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</si>
  <si>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</si>
  <si>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</si>
  <si>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</si>
  <si>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</si>
  <si>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</si>
  <si>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</si>
  <si>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</si>
  <si>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</si>
  <si>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</si>
  <si>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</si>
  <si>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</si>
  <si>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</si>
  <si>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</si>
  <si>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</si>
  <si>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</si>
  <si>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</si>
  <si>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</si>
  <si>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</si>
  <si>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</si>
  <si>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</si>
  <si>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</si>
  <si>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</si>
  <si>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</si>
  <si>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</si>
  <si>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</si>
  <si>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</si>
  <si>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</si>
  <si>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</si>
  <si>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</si>
  <si>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</si>
  <si>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</si>
  <si>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</si>
  <si>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</si>
  <si>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</si>
  <si>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</si>
  <si>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</si>
  <si>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</si>
  <si>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</si>
  <si>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</si>
  <si>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</si>
  <si>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</si>
  <si>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</si>
  <si>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</si>
  <si>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</si>
  <si>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</si>
  <si>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</si>
  <si>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</si>
  <si>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</si>
  <si>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</si>
  <si>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</si>
  <si>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</si>
  <si>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</si>
  <si>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</si>
  <si>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</si>
  <si>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</si>
  <si>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</si>
  <si>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</si>
  <si>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</si>
  <si>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</si>
  <si>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</si>
  <si>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</si>
  <si>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</si>
  <si>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</si>
  <si>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</si>
  <si>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</si>
  <si>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</si>
  <si>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</si>
  <si>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</si>
  <si>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</si>
  <si>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</si>
  <si>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</si>
  <si>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</si>
  <si>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</si>
  <si>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</si>
  <si>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</si>
  <si>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</si>
  <si>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</si>
  <si>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</si>
  <si>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</si>
  <si>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</si>
  <si>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</si>
  <si>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</si>
  <si>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</si>
  <si>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</si>
  <si>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</si>
  <si>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</si>
  <si>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</si>
  <si>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</si>
  <si>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</si>
  <si>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</si>
  <si>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</si>
  <si>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</si>
  <si>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</si>
  <si>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</si>
  <si>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</si>
  <si>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</si>
  <si>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</si>
  <si>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</si>
  <si>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</si>
  <si>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</si>
  <si>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</si>
  <si>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</si>
  <si>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</si>
  <si>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</si>
  <si>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</si>
  <si>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</si>
  <si>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</si>
  <si>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</si>
  <si>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</si>
  <si>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</si>
  <si>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</si>
  <si>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</si>
  <si>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</si>
  <si>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</si>
  <si>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</si>
  <si>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</si>
  <si>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</si>
  <si>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</si>
  <si>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</si>
  <si>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</si>
  <si>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</si>
  <si>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</si>
  <si>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</si>
  <si>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</si>
  <si>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</si>
  <si>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</si>
  <si>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</si>
  <si>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</si>
  <si>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</si>
  <si>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</si>
  <si>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</si>
  <si>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</si>
  <si>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</si>
  <si>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</si>
  <si>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</si>
  <si>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</si>
  <si>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</si>
  <si>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</si>
  <si>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</si>
  <si>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</si>
  <si>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</si>
  <si>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</si>
  <si>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</si>
  <si>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</si>
  <si>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</si>
  <si>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</si>
  <si>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</si>
  <si>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</si>
  <si>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</si>
  <si>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</si>
  <si>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</si>
  <si>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</si>
  <si>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</si>
  <si>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</si>
  <si>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</si>
  <si>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</si>
  <si>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</si>
  <si>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</si>
  <si>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</si>
  <si>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</si>
  <si>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</si>
  <si>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</si>
  <si>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</si>
  <si>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</si>
  <si>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</si>
  <si>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</si>
  <si>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</si>
  <si>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</si>
  <si>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</si>
  <si>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</si>
  <si>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</si>
  <si>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</si>
  <si>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</si>
  <si>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</si>
  <si>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</si>
  <si>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</si>
  <si>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</si>
  <si>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</si>
  <si>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</si>
  <si>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</si>
  <si>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</si>
  <si>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</si>
  <si>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</si>
  <si>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</si>
  <si>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</si>
  <si>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</si>
  <si>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</si>
  <si>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</si>
  <si>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</si>
  <si>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</si>
  <si>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</si>
  <si>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</si>
  <si>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</si>
  <si>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</si>
  <si>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</si>
  <si>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</si>
  <si>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</si>
  <si>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</si>
  <si>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</si>
  <si>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</si>
  <si>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</si>
  <si>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</si>
  <si>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</si>
  <si>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</si>
  <si>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</si>
  <si>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</si>
  <si>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</si>
  <si>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</si>
  <si>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</si>
  <si>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</si>
  <si>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</si>
  <si>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</si>
  <si>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</si>
  <si>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</si>
  <si>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</si>
  <si>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</si>
  <si>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</si>
  <si>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</si>
  <si>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</si>
  <si>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</si>
  <si>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</si>
  <si>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</si>
  <si>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</si>
  <si>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</si>
  <si>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</si>
  <si>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</si>
  <si>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</si>
  <si>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</si>
  <si>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</si>
  <si>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</si>
  <si>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</si>
  <si>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</si>
  <si>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</si>
  <si>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</si>
  <si>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</si>
  <si>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</si>
  <si>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</si>
  <si>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</si>
  <si>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</si>
  <si>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</si>
  <si>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</si>
  <si>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</si>
  <si>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</si>
  <si>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</si>
  <si>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</si>
  <si>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</si>
  <si>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</si>
  <si>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</si>
  <si>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</si>
  <si>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</si>
  <si>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</si>
  <si>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</si>
  <si>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</si>
  <si>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</si>
  <si>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</si>
  <si>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</si>
  <si>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</si>
  <si>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</si>
  <si>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</si>
  <si>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</si>
  <si>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</si>
  <si>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</si>
  <si>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</si>
  <si>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</si>
  <si>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</si>
  <si>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</si>
  <si>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</si>
  <si>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</si>
  <si>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</si>
  <si>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</si>
  <si>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</si>
  <si>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</si>
  <si>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</si>
  <si>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</si>
  <si>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</si>
  <si>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</si>
  <si>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</si>
  <si>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</si>
  <si>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</si>
  <si>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</si>
  <si>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</si>
  <si>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</si>
  <si>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</si>
  <si>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</si>
  <si>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</si>
  <si>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</si>
  <si>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</si>
  <si>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</si>
  <si>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</si>
  <si>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</si>
  <si>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</si>
  <si>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</si>
  <si>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</si>
  <si>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</si>
  <si>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</si>
  <si>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</si>
  <si>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</si>
  <si>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</si>
  <si>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</si>
  <si>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</si>
  <si>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</si>
  <si>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</si>
  <si>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</si>
  <si>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</si>
  <si>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</si>
  <si>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</si>
  <si>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</si>
  <si>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</si>
  <si>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</si>
  <si>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</si>
  <si>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</si>
  <si>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</si>
  <si>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</si>
  <si>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</si>
  <si>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</si>
  <si>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</si>
  <si>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</si>
  <si>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</si>
  <si>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</si>
  <si>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</si>
  <si>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</si>
  <si>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</si>
  <si>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</si>
  <si>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</si>
  <si>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</si>
  <si>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</si>
  <si>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</si>
  <si>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</si>
  <si>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</si>
  <si>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</si>
  <si>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</si>
  <si>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</si>
  <si>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</si>
  <si>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</si>
  <si>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</si>
  <si>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</si>
  <si>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</si>
  <si>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</si>
  <si>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</si>
  <si>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</si>
  <si>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</si>
  <si>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</si>
  <si>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</si>
  <si>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</si>
  <si>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</si>
  <si>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</si>
  <si>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</si>
  <si>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</si>
  <si>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</si>
  <si>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</si>
  <si>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</si>
  <si>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</si>
  <si>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</si>
  <si>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</si>
  <si>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</si>
  <si>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</si>
  <si>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</si>
  <si>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</si>
  <si>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</si>
  <si>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</si>
  <si>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</si>
  <si>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</si>
  <si>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</si>
  <si>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</si>
  <si>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</si>
  <si>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</si>
  <si>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</si>
  <si>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</si>
  <si>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</si>
  <si>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</si>
  <si>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</si>
  <si>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</si>
  <si>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</si>
  <si>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</si>
  <si>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</si>
  <si>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</si>
  <si>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</si>
  <si>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</si>
  <si>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</si>
  <si>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</si>
  <si>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</si>
  <si>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</si>
  <si>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</si>
  <si>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</si>
  <si>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</si>
  <si>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</si>
  <si>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</si>
  <si>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</si>
  <si>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</si>
  <si>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</si>
  <si>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</si>
  <si>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</si>
  <si>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</si>
  <si>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</si>
  <si>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</si>
  <si>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</si>
  <si>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</si>
  <si>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</si>
  <si>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</si>
  <si>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</si>
  <si>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</si>
  <si>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</si>
  <si>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</si>
  <si>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</si>
  <si>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</si>
  <si>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</si>
  <si>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</si>
  <si>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</si>
  <si>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</si>
  <si>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</si>
  <si>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</si>
  <si>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</si>
  <si>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</si>
  <si>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</si>
  <si>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</si>
  <si>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</si>
  <si>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</si>
  <si>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</si>
  <si>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</si>
  <si>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</si>
  <si>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</si>
  <si>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</si>
  <si>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</si>
  <si>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</si>
  <si>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</si>
  <si>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</si>
  <si>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</si>
  <si>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</si>
  <si>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</si>
  <si>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</si>
  <si>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</si>
  <si>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</si>
  <si>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</si>
  <si>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</si>
  <si>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</si>
  <si>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</si>
  <si>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</si>
  <si>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</si>
  <si>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</si>
  <si>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</si>
  <si>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</si>
  <si>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</si>
  <si>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</si>
  <si>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</si>
  <si>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</si>
  <si>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</si>
  <si>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</si>
  <si>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</si>
  <si>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</si>
  <si>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</si>
  <si>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</si>
  <si>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</si>
  <si>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</si>
  <si>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</si>
  <si>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</si>
  <si>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</si>
  <si>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</si>
  <si>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</si>
  <si>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</si>
  <si>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</si>
  <si>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</si>
  <si>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</si>
  <si>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</si>
  <si>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</si>
  <si>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</si>
  <si>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</si>
  <si>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</si>
  <si>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</si>
  <si>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</si>
  <si>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</si>
  <si>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</si>
  <si>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</si>
  <si>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</si>
  <si>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</si>
  <si>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</si>
  <si>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</si>
  <si>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</si>
  <si>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</si>
  <si>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</si>
  <si>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</si>
  <si>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</si>
  <si>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</si>
  <si>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</si>
  <si>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</si>
  <si>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</si>
  <si>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</si>
  <si>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</si>
  <si>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</si>
  <si>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</si>
  <si>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</si>
  <si>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</si>
  <si>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</si>
  <si>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</si>
  <si>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</si>
  <si>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</si>
  <si>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</si>
  <si>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</si>
  <si>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</si>
  <si>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</si>
  <si>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</si>
  <si>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</si>
  <si>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</si>
  <si>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</si>
  <si>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</si>
  <si>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</si>
  <si>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</si>
  <si>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</si>
  <si>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</si>
  <si>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</si>
  <si>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</si>
  <si>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</si>
  <si>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</si>
  <si>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</si>
  <si>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</si>
  <si>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</si>
  <si>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</si>
  <si>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</si>
  <si>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</si>
  <si>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</si>
  <si>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</si>
  <si>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</si>
  <si>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</si>
  <si>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</si>
  <si>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</si>
  <si>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</si>
  <si>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</si>
  <si>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</si>
  <si>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</si>
  <si>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</si>
  <si>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</si>
  <si>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</si>
  <si>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</si>
  <si>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</si>
  <si>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</si>
  <si>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</si>
  <si>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</si>
  <si>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</si>
  <si>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</si>
  <si>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</si>
  <si>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</si>
  <si>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</si>
  <si>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</si>
  <si>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</si>
  <si>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</si>
  <si>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</si>
  <si>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</si>
  <si>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</si>
  <si>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</si>
  <si>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</si>
  <si>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</si>
  <si>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</si>
  <si>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</si>
  <si>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</si>
  <si>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</si>
  <si>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</si>
  <si>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</si>
  <si>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</si>
  <si>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</si>
  <si>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</si>
  <si>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</si>
  <si>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</si>
  <si>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</si>
  <si>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</si>
  <si>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</si>
  <si>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</si>
  <si>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</si>
  <si>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</si>
  <si>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</si>
  <si>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</si>
  <si>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</si>
  <si>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</si>
  <si>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</si>
  <si>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</si>
  <si>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</si>
  <si>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</si>
  <si>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</si>
  <si>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</si>
  <si>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</si>
  <si>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</si>
  <si>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</si>
  <si>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</si>
  <si>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</si>
  <si>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</si>
  <si>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</si>
  <si>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</si>
  <si>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</si>
  <si>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</si>
  <si>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</si>
  <si>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</si>
  <si>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</si>
  <si>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</si>
  <si>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</si>
  <si>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</si>
  <si>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</si>
  <si>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</si>
  <si>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</si>
  <si>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</si>
  <si>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</si>
  <si>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</si>
  <si>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</si>
  <si>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</si>
  <si>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</si>
  <si>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</si>
  <si>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</si>
  <si>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</si>
  <si>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</si>
  <si>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</si>
  <si>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</si>
  <si>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</si>
  <si>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</si>
  <si>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</si>
  <si>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</si>
  <si>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</si>
  <si>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</si>
  <si>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</si>
  <si>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</si>
  <si>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</si>
  <si>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</si>
  <si>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</si>
  <si>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</si>
  <si>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</si>
  <si>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</si>
  <si>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</si>
  <si>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</si>
  <si>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</si>
  <si>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</si>
  <si>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</si>
  <si>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</si>
  <si>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</si>
  <si>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</si>
  <si>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</si>
  <si>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</si>
  <si>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</si>
  <si>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</si>
  <si>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</si>
  <si>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</si>
  <si>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</si>
  <si>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</si>
  <si>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</si>
  <si>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</si>
  <si>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</si>
  <si>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</si>
  <si>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</si>
  <si>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</si>
  <si>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</si>
  <si>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</si>
  <si>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</si>
  <si>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</si>
  <si>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</si>
  <si>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</si>
  <si>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</si>
  <si>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</si>
  <si>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</si>
  <si>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</si>
  <si>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</si>
  <si>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</si>
  <si>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</si>
  <si>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</si>
  <si>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</si>
  <si>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</si>
  <si>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</si>
  <si>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</si>
  <si>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</si>
  <si>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</si>
  <si>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</si>
  <si>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</si>
  <si>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</si>
  <si>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</si>
  <si>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</si>
  <si>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</si>
  <si>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</si>
  <si>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</si>
  <si>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</si>
  <si>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</si>
  <si>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</si>
  <si>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</si>
  <si>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</si>
  <si>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</si>
  <si>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</si>
  <si>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</si>
  <si>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</si>
  <si>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</si>
  <si>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</si>
  <si>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</si>
  <si>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</si>
  <si>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</si>
  <si>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</si>
  <si>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</si>
  <si>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</si>
  <si>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</si>
  <si>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</si>
  <si>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</si>
  <si>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</si>
  <si>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</si>
  <si>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</si>
  <si>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</si>
  <si>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</si>
  <si>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</si>
  <si>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</si>
  <si>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</si>
  <si>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</si>
  <si>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</si>
  <si>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</si>
  <si>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</si>
  <si>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</si>
  <si>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</si>
  <si>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</si>
  <si>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</si>
  <si>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</si>
  <si>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</si>
  <si>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</si>
  <si>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</si>
  <si>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</si>
  <si>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</si>
  <si>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</si>
  <si>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</si>
  <si>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</si>
  <si>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</si>
  <si>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</si>
  <si>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</si>
  <si>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</si>
  <si>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</si>
  <si>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</si>
  <si>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</si>
  <si>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</si>
  <si>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</si>
  <si>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</si>
  <si>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</si>
  <si>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</si>
  <si>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</si>
  <si>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</si>
  <si>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</si>
  <si>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</si>
  <si>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</si>
  <si>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</si>
  <si>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</si>
  <si>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</si>
  <si>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</si>
  <si>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</si>
  <si>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</si>
  <si>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</si>
  <si>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</si>
  <si>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</si>
  <si>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</si>
  <si>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</si>
  <si>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</si>
  <si>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</si>
  <si>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</si>
  <si>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</si>
  <si>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</si>
  <si>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</si>
  <si>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</si>
  <si>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</si>
  <si>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</si>
  <si>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</si>
  <si>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</si>
  <si>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</si>
  <si>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</si>
  <si>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</si>
  <si>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</si>
  <si>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</si>
  <si>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</si>
  <si>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</si>
  <si>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</si>
  <si>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</si>
  <si>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</si>
  <si>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</si>
  <si>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</si>
  <si>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</si>
  <si>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</si>
  <si>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</si>
  <si>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</si>
  <si>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</si>
  <si>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</si>
  <si>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</si>
  <si>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</si>
  <si>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</si>
  <si>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</si>
  <si>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</si>
  <si>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</si>
  <si>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</si>
  <si>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</si>
  <si>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</si>
  <si>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</si>
  <si>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</si>
  <si>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</si>
  <si>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</si>
  <si>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</si>
  <si>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</si>
  <si>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</si>
  <si>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</si>
  <si>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</si>
  <si>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</si>
  <si>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</si>
  <si>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</si>
  <si>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</si>
  <si>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</si>
  <si>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</si>
  <si>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</si>
  <si>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</si>
  <si>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</si>
  <si>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</si>
  <si>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</si>
  <si>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</si>
  <si>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</si>
  <si>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</si>
  <si>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</si>
  <si>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</si>
  <si>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</si>
  <si>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</si>
  <si>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</si>
  <si>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</si>
  <si>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</si>
  <si>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</si>
  <si>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</si>
  <si>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</si>
  <si>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</si>
  <si>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</si>
  <si>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</si>
  <si>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</si>
  <si>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</si>
  <si>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</si>
  <si>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</si>
  <si>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</si>
  <si>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</si>
  <si>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</si>
  <si>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</si>
  <si>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</si>
  <si>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</si>
  <si>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</si>
  <si>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</si>
  <si>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</si>
  <si>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</si>
  <si>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</si>
  <si>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</si>
  <si>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</si>
  <si>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</si>
  <si>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</si>
  <si>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</si>
  <si>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</si>
  <si>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</si>
  <si>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</si>
  <si>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</si>
  <si>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</si>
  <si>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</si>
  <si>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</si>
  <si>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</si>
  <si>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</si>
  <si>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</si>
  <si>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</si>
  <si>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</si>
  <si>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</si>
  <si>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</si>
  <si>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</si>
  <si>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</si>
  <si>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</si>
  <si>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</si>
  <si>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</si>
  <si>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</si>
  <si>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</si>
  <si>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</si>
  <si>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</si>
  <si>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</si>
  <si>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</si>
  <si>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</si>
  <si>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</si>
  <si>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</si>
  <si>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</si>
  <si>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</si>
  <si>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</si>
  <si>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</si>
  <si>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</si>
  <si>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</si>
  <si>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</si>
  <si>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</si>
  <si>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</si>
  <si>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</si>
  <si>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</si>
  <si>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</si>
  <si>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</si>
  <si>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</si>
  <si>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</si>
  <si>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</si>
  <si>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</si>
  <si>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</si>
  <si>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</si>
  <si>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</si>
  <si>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</si>
  <si>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</si>
  <si>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</si>
  <si>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</si>
  <si>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</si>
  <si>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</si>
  <si>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</si>
  <si>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</si>
  <si>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</si>
  <si>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</si>
  <si>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</si>
  <si>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</si>
  <si>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</si>
  <si>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</si>
  <si>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</si>
  <si>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</si>
  <si>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</si>
  <si>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</si>
  <si>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</si>
  <si>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</si>
  <si>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</si>
  <si>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</si>
  <si>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</si>
  <si>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</si>
  <si>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</si>
  <si>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</si>
  <si>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</si>
  <si>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</si>
  <si>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</si>
  <si>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</si>
  <si>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</si>
  <si>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</si>
  <si>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</si>
  <si>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</si>
  <si>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</si>
  <si>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</si>
  <si>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</si>
  <si>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</si>
  <si>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</si>
  <si>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</si>
  <si>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</si>
  <si>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</si>
  <si>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</si>
  <si>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</si>
  <si>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</si>
  <si>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</si>
  <si>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</si>
  <si>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</si>
  <si>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</si>
  <si>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</si>
  <si>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</si>
  <si>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</si>
  <si>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</si>
  <si>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</si>
  <si>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</si>
  <si>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</si>
  <si>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</si>
  <si>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</si>
  <si>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</si>
  <si>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</si>
  <si>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</si>
  <si>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</si>
  <si>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</si>
  <si>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</si>
  <si>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</si>
  <si>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</si>
  <si>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</si>
  <si>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</si>
  <si>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</si>
  <si>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</si>
  <si>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</si>
  <si>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</si>
  <si>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</si>
  <si>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</si>
  <si>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</si>
  <si>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</si>
  <si>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</si>
  <si>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</si>
  <si>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</si>
  <si>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</si>
  <si>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</si>
  <si>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</si>
  <si>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</si>
  <si>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</si>
  <si>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</si>
  <si>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</si>
  <si>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</si>
  <si>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</si>
  <si>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</si>
  <si>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</si>
  <si>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</si>
  <si>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</si>
  <si>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</si>
  <si>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</si>
  <si>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</si>
  <si>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</si>
  <si>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</si>
  <si>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</si>
  <si>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</si>
  <si>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</si>
  <si>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</si>
  <si>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</si>
  <si>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</si>
  <si>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</si>
  <si>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</si>
  <si>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</si>
  <si>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</si>
  <si>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</si>
  <si>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</si>
  <si>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</si>
  <si>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</si>
  <si>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</si>
  <si>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</si>
  <si>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</si>
  <si>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</si>
  <si>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</si>
  <si>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</si>
  <si>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</si>
  <si>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</si>
  <si>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</si>
  <si>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</si>
  <si>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</si>
  <si>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</si>
  <si>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</si>
  <si>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</si>
  <si>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</si>
  <si>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</si>
  <si>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</si>
  <si>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</si>
  <si>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</si>
  <si>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</si>
  <si>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</si>
  <si>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</si>
  <si>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</si>
  <si>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</si>
  <si>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</si>
  <si>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</si>
  <si>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</si>
  <si>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</si>
  <si>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</si>
  <si>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</si>
  <si>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</si>
  <si>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</si>
  <si>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</si>
  <si>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</si>
  <si>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</si>
  <si>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</si>
  <si>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</si>
  <si>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</si>
  <si>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</si>
  <si>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</si>
  <si>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</si>
  <si>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</si>
  <si>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</si>
  <si>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</si>
  <si>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</si>
  <si>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</si>
  <si>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</si>
  <si>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</si>
  <si>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</si>
  <si>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</si>
  <si>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</si>
  <si>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</si>
  <si>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</si>
  <si>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</si>
  <si>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</si>
  <si>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</si>
  <si>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</si>
  <si>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</si>
  <si>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</si>
  <si>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</si>
  <si>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</si>
  <si>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</si>
  <si>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</si>
  <si>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</si>
  <si>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</si>
  <si>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</si>
  <si>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</si>
  <si>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</si>
  <si>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</si>
  <si>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</si>
  <si>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</si>
  <si>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</si>
  <si>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</si>
  <si>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</si>
  <si>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</si>
  <si>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</si>
  <si>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</si>
  <si>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</si>
  <si>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</si>
  <si>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</si>
  <si>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</si>
  <si>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</si>
  <si>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</si>
  <si>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</si>
  <si>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</si>
  <si>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</si>
  <si>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</si>
  <si>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</si>
  <si>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</si>
  <si>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</si>
  <si>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</si>
  <si>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</si>
  <si>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</si>
  <si>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</si>
  <si>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</si>
  <si>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</si>
  <si>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</si>
  <si>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</si>
  <si>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</si>
  <si>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</si>
  <si>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</si>
  <si>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</si>
  <si>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</si>
  <si>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</si>
  <si>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</si>
  <si>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</si>
  <si>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</si>
  <si>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</si>
  <si>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</si>
  <si>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</si>
  <si>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</si>
  <si>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</si>
  <si>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</si>
  <si>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</si>
  <si>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</si>
  <si>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</si>
  <si>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</si>
  <si>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</si>
  <si>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</si>
  <si>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</si>
  <si>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</si>
  <si>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</si>
  <si>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</si>
  <si>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</si>
  <si>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</si>
  <si>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</si>
  <si>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</si>
  <si>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</si>
  <si>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</si>
  <si>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</si>
  <si>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</si>
  <si>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</si>
  <si>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</si>
  <si>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</si>
  <si>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</si>
  <si>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</si>
  <si>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</si>
  <si>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</si>
  <si>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</si>
  <si>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</si>
  <si>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</si>
  <si>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</si>
  <si>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</si>
  <si>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</si>
  <si>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</si>
  <si>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</si>
  <si>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</si>
  <si>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</si>
  <si>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</si>
  <si>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</si>
  <si>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</si>
  <si>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</si>
  <si>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</si>
  <si>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</si>
  <si>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</si>
  <si>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</si>
  <si>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</si>
  <si>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</si>
  <si>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</si>
  <si>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</si>
  <si>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</si>
  <si>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</si>
  <si>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</si>
  <si>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</si>
  <si>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</si>
  <si>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</si>
  <si>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</si>
  <si>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</si>
  <si>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</si>
  <si>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</si>
  <si>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</si>
  <si>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</si>
  <si>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</si>
  <si>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</si>
  <si>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</si>
  <si>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</si>
  <si>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</si>
  <si>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</si>
  <si>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</si>
  <si>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</si>
  <si>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</si>
  <si>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</si>
  <si>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</si>
  <si>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</si>
  <si>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</si>
  <si>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</si>
  <si>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</si>
  <si>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</si>
  <si>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</si>
  <si>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</si>
  <si>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</si>
  <si>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</si>
  <si>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</si>
  <si>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</si>
  <si>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</si>
  <si>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</si>
  <si>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</si>
  <si>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</si>
  <si>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</si>
  <si>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</si>
  <si>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</si>
  <si>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</si>
  <si>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</si>
  <si>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</si>
  <si>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</si>
  <si>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</si>
  <si>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</si>
  <si>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</si>
  <si>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</si>
  <si>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</si>
  <si>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</si>
  <si>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</si>
  <si>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</si>
  <si>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</si>
  <si>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</si>
  <si>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</si>
  <si>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</si>
  <si>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</si>
  <si>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</si>
  <si>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</si>
  <si>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</si>
  <si>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</si>
  <si>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</si>
  <si>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</si>
  <si>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</si>
  <si>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</si>
  <si>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</si>
  <si>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</si>
  <si>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</si>
  <si>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</si>
  <si>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</si>
  <si>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</si>
  <si>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</si>
  <si>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</si>
  <si>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</si>
  <si>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</si>
  <si>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</si>
  <si>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</si>
  <si>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</si>
  <si>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</si>
  <si>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</si>
  <si>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</si>
  <si>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</si>
  <si>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</si>
  <si>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</si>
  <si>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</si>
  <si>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</si>
  <si>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</si>
  <si>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</si>
  <si>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</si>
  <si>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</si>
  <si>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</si>
  <si>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</si>
  <si>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</si>
  <si>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</si>
  <si>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</si>
  <si>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</si>
  <si>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</si>
  <si>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</si>
  <si>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</si>
  <si>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</si>
  <si>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</si>
  <si>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</si>
  <si>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</si>
  <si>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</si>
  <si>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</si>
  <si>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</si>
  <si>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</si>
  <si>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</si>
  <si>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</si>
  <si>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</si>
  <si>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</si>
  <si>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</si>
  <si>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</si>
  <si>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</si>
  <si>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</si>
  <si>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</si>
  <si>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</si>
  <si>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</si>
  <si>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</si>
  <si>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</si>
  <si>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</si>
  <si>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</si>
  <si>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</si>
  <si>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</si>
  <si>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</si>
  <si>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</si>
  <si>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</si>
  <si>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</si>
  <si>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</si>
  <si>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</si>
  <si>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</si>
  <si>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</si>
  <si>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</si>
  <si>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</si>
  <si>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</si>
  <si>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</si>
  <si>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</si>
  <si>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</si>
  <si>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</si>
  <si>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</si>
  <si>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</si>
  <si>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</si>
  <si>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</si>
  <si>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</si>
  <si>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</si>
  <si>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</si>
  <si>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</si>
  <si>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</si>
  <si>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</si>
  <si>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</si>
  <si>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</si>
  <si>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</si>
  <si>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</si>
  <si>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</si>
  <si>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</si>
  <si>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</si>
  <si>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</si>
  <si>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</si>
  <si>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</si>
  <si>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</si>
  <si>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</si>
  <si>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</si>
  <si>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</si>
  <si>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</si>
  <si>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</si>
  <si>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</si>
  <si>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</si>
  <si>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</si>
  <si>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</si>
  <si>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</si>
  <si>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</si>
  <si>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</si>
  <si>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</si>
  <si>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</si>
  <si>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</si>
  <si>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</si>
  <si>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</si>
  <si>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</si>
  <si>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</si>
  <si>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</si>
  <si>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</si>
  <si>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</si>
  <si>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</si>
  <si>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</si>
  <si>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</si>
  <si>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</si>
  <si>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</si>
  <si>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</si>
  <si>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</si>
  <si>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</si>
  <si>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</si>
  <si>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</si>
  <si>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</si>
  <si>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</si>
  <si>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</si>
  <si>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</si>
  <si>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</si>
  <si>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</si>
  <si>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</si>
  <si>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</si>
  <si>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</si>
  <si>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</si>
  <si>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</si>
  <si>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</si>
  <si>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</si>
  <si>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</si>
  <si>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</si>
  <si>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</si>
  <si>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</si>
  <si>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</si>
  <si>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</si>
  <si>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</si>
  <si>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</si>
  <si>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</si>
  <si>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</si>
  <si>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</si>
  <si>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</si>
  <si>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</si>
  <si>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</si>
  <si>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</si>
  <si>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</si>
  <si>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</si>
  <si>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</si>
  <si>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</si>
  <si>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</si>
  <si>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</si>
  <si>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</si>
  <si>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</si>
  <si>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</si>
  <si>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</si>
  <si>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</si>
  <si>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</si>
  <si>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</si>
  <si>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</si>
  <si>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</si>
  <si>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</si>
  <si>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</si>
  <si>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</si>
  <si>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</si>
  <si>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</si>
  <si>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</si>
  <si>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</si>
  <si>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</si>
  <si>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</si>
  <si>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</si>
  <si>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</si>
  <si>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</si>
  <si>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</si>
  <si>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</si>
  <si>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</si>
  <si>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</si>
  <si>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</si>
  <si>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</si>
  <si>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</si>
  <si>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</si>
  <si>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</si>
  <si>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</si>
  <si>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</si>
  <si>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</si>
  <si>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</si>
  <si>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</si>
  <si>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</si>
  <si>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</si>
  <si>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</si>
  <si>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</si>
  <si>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</si>
  <si>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</si>
  <si>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</si>
  <si>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</si>
  <si>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</si>
  <si>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</si>
  <si>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</si>
  <si>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</si>
  <si>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</si>
  <si>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</si>
  <si>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</si>
  <si>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</si>
  <si>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</si>
  <si>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</si>
  <si>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</si>
  <si>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</si>
  <si>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</si>
  <si>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</si>
  <si>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</si>
  <si>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</si>
  <si>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</si>
  <si>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</si>
  <si>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</si>
  <si>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</si>
  <si>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</si>
  <si>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</si>
  <si>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</si>
  <si>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</si>
  <si>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</si>
  <si>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</si>
  <si>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</si>
  <si>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</si>
  <si>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</si>
  <si>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</si>
  <si>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</si>
  <si>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</si>
  <si>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</si>
  <si>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</si>
  <si>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</si>
  <si>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</si>
  <si>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</si>
  <si>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</si>
  <si>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</si>
  <si>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</si>
  <si>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</si>
  <si>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</si>
  <si>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</si>
  <si>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</si>
  <si>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</si>
  <si>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</si>
  <si>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</si>
  <si>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</si>
  <si>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</si>
  <si>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</si>
  <si>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</si>
  <si>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</si>
  <si>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</si>
  <si>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</si>
  <si>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</si>
  <si>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</si>
  <si>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</si>
  <si>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</si>
  <si>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</si>
  <si>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</si>
  <si>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</si>
  <si>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</si>
  <si>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</si>
  <si>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</si>
  <si>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</si>
  <si>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</si>
  <si>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</si>
  <si>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</si>
  <si>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</si>
  <si>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</si>
  <si>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</si>
  <si>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</si>
  <si>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</si>
  <si>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</si>
  <si>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</si>
  <si>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</si>
  <si>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</si>
  <si>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</si>
  <si>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</si>
  <si>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</si>
  <si>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</si>
  <si>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</si>
  <si>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</si>
  <si>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</si>
  <si>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</si>
  <si>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</si>
  <si>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</si>
  <si>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</si>
  <si>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</si>
  <si>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</si>
  <si>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</si>
  <si>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</si>
  <si>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</si>
  <si>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</si>
  <si>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</si>
  <si>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</si>
  <si>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</si>
  <si>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</si>
  <si>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</si>
  <si>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</si>
  <si>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</si>
  <si>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</si>
  <si>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</si>
  <si>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</si>
  <si>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</si>
  <si>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</si>
  <si>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</si>
  <si>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</si>
  <si>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</si>
  <si>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</si>
  <si>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</si>
  <si>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</si>
  <si>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</si>
  <si>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</si>
  <si>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</si>
  <si>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</si>
  <si>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</si>
  <si>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</si>
  <si>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</si>
  <si>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</si>
  <si>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</si>
  <si>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</si>
  <si>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</si>
  <si>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</si>
  <si>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</si>
  <si>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</si>
  <si>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</si>
  <si>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</si>
  <si>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</si>
  <si>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</si>
  <si>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</si>
  <si>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</si>
  <si>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</si>
  <si>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</si>
  <si>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</si>
  <si>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</si>
  <si>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</si>
  <si>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</si>
  <si>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</si>
  <si>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</si>
  <si>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</si>
  <si>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</si>
  <si>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</si>
  <si>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</si>
  <si>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</si>
  <si>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</si>
  <si>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</si>
  <si>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</si>
  <si>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</si>
  <si>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</si>
  <si>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</si>
  <si>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</si>
  <si>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</si>
  <si>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</si>
  <si>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</si>
  <si>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</si>
  <si>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</si>
  <si>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</si>
  <si>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</si>
  <si>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</si>
  <si>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</si>
  <si>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</si>
  <si>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</si>
  <si>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</si>
  <si>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</si>
  <si>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</si>
  <si>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</si>
  <si>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</si>
  <si>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</si>
  <si>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</si>
  <si>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</si>
  <si>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</si>
  <si>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</si>
  <si>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</si>
  <si>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</si>
  <si>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</si>
  <si>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</si>
  <si>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</si>
  <si>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</si>
  <si>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</si>
  <si>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</si>
  <si>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</si>
  <si>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</si>
  <si>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</si>
  <si>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</si>
  <si>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</si>
  <si>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</si>
  <si>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</si>
  <si>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</si>
  <si>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</si>
  <si>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</si>
  <si>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</si>
  <si>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</si>
  <si>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</si>
  <si>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</si>
  <si>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</si>
  <si>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</si>
  <si>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</si>
  <si>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</si>
  <si>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</si>
  <si>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</si>
  <si>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</si>
  <si>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</si>
  <si>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</si>
  <si>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</si>
  <si>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</si>
  <si>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</si>
  <si>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</si>
  <si>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</si>
  <si>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</si>
  <si>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</si>
  <si>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</si>
  <si>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</si>
  <si>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</si>
  <si>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</si>
  <si>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</si>
  <si>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</si>
  <si>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</si>
  <si>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</si>
  <si>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</si>
  <si>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</si>
  <si>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</si>
  <si>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</si>
  <si>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</si>
  <si>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</si>
  <si>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</si>
  <si>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</si>
  <si>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</si>
  <si>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</si>
  <si>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</si>
  <si>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</si>
  <si>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</si>
  <si>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</si>
  <si>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</si>
  <si>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</si>
  <si>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</si>
  <si>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</si>
  <si>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</si>
  <si>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</si>
  <si>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</si>
  <si>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</si>
  <si>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</si>
  <si>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</si>
  <si>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</si>
  <si>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</si>
  <si>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</si>
  <si>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</si>
  <si>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</si>
  <si>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</si>
  <si>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</si>
  <si>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</si>
  <si>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</si>
  <si>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</si>
  <si>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</si>
  <si>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</si>
  <si>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</si>
  <si>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</si>
  <si>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</si>
  <si>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</si>
  <si>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</si>
  <si>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</si>
  <si>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</si>
  <si>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</si>
  <si>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</si>
  <si>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</si>
  <si>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</si>
  <si>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</si>
  <si>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</si>
  <si>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</si>
  <si>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</si>
  <si>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</si>
  <si>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</si>
  <si>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</si>
  <si>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</si>
  <si>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</si>
  <si>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</si>
  <si>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</si>
  <si>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</si>
  <si>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</si>
  <si>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</si>
  <si>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</si>
  <si>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</si>
  <si>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</si>
  <si>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</si>
  <si>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</si>
  <si>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</si>
  <si>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</si>
  <si>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</si>
  <si>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</si>
  <si>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</si>
  <si>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</si>
  <si>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</si>
  <si>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</si>
  <si>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</si>
  <si>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</si>
  <si>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</si>
  <si>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</si>
  <si>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</si>
  <si>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</si>
  <si>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</si>
  <si>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</si>
  <si>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</si>
  <si>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</si>
  <si>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</si>
  <si>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</si>
  <si>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</si>
  <si>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</si>
  <si>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</si>
  <si>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</si>
  <si>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</si>
  <si>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</si>
  <si>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</si>
  <si>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</si>
  <si>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</si>
  <si>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</si>
  <si>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</si>
  <si>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</si>
  <si>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</si>
  <si>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</si>
  <si>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</si>
  <si>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</si>
  <si>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</si>
  <si>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</si>
  <si>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</si>
  <si>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</si>
  <si>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</si>
  <si>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</si>
  <si>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</si>
  <si>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</si>
  <si>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</si>
  <si>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</si>
  <si>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</si>
  <si>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</si>
  <si>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</si>
  <si>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</si>
  <si>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</si>
  <si>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</si>
  <si>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</si>
  <si>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</si>
  <si>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</si>
  <si>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</si>
  <si>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</si>
  <si>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</si>
  <si>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</si>
  <si>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</si>
  <si>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</si>
  <si>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</si>
  <si>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</si>
  <si>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</si>
  <si>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</si>
  <si>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</si>
  <si>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</si>
  <si>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</si>
  <si>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</si>
  <si>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</si>
  <si>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</si>
  <si>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</si>
  <si>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</si>
  <si>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</si>
  <si>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</si>
  <si>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</si>
  <si>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</si>
  <si>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</si>
  <si>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</si>
  <si>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</si>
  <si>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</si>
  <si>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</si>
  <si>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</si>
  <si>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</si>
  <si>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</si>
  <si>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</si>
  <si>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</si>
  <si>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</si>
  <si>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</si>
  <si>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</si>
  <si>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</si>
  <si>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</si>
  <si>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</si>
  <si>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</si>
  <si>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</si>
  <si>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</si>
  <si>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</si>
  <si>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</si>
  <si>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</si>
  <si>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</si>
  <si>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</si>
  <si>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</si>
  <si>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</si>
  <si>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</si>
  <si>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</si>
  <si>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</si>
  <si>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</si>
  <si>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</si>
  <si>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</si>
  <si>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</si>
  <si>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</si>
  <si>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</si>
  <si>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</si>
  <si>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</si>
  <si>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</si>
  <si>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</si>
  <si>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</si>
  <si>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</si>
  <si>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</si>
  <si>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</si>
  <si>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</si>
  <si>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</si>
  <si>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</si>
  <si>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</si>
  <si>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</si>
  <si>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</si>
  <si>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</si>
  <si>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</si>
  <si>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</si>
  <si>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</si>
  <si>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</si>
  <si>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</si>
  <si>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</si>
  <si>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</si>
  <si>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</si>
  <si>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</si>
  <si>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</si>
  <si>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</si>
  <si>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</si>
  <si>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</si>
  <si>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</si>
  <si>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</si>
  <si>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</si>
  <si>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</si>
  <si>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</si>
  <si>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</si>
  <si>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</si>
  <si>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</si>
  <si>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</si>
  <si>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</si>
  <si>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</si>
  <si>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</si>
  <si>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</si>
  <si>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</si>
  <si>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</si>
  <si>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</si>
  <si>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</si>
  <si>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</si>
  <si>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</si>
  <si>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</si>
  <si>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</si>
  <si>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</si>
  <si>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</si>
  <si>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</si>
  <si>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</si>
  <si>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</si>
  <si>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</si>
  <si>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</si>
  <si>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</si>
  <si>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</si>
  <si>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</si>
  <si>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</si>
  <si>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</si>
  <si>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</si>
  <si>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</si>
  <si>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</si>
  <si>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</si>
  <si>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</si>
  <si>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</si>
  <si>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</si>
  <si>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</si>
  <si>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</si>
  <si>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</si>
  <si>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</si>
  <si>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</si>
  <si>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</si>
  <si>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</si>
  <si>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</si>
  <si>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</si>
  <si>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</si>
  <si>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</si>
  <si>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</si>
  <si>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</si>
  <si>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</si>
  <si>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</si>
  <si>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</si>
  <si>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</si>
  <si>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</si>
  <si>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</si>
  <si>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</si>
  <si>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</si>
  <si>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</si>
  <si>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</si>
  <si>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</si>
  <si>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</si>
  <si>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</si>
  <si>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</si>
  <si>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</si>
  <si>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</si>
  <si>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</si>
  <si>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</si>
  <si>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</si>
  <si>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</si>
  <si>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</si>
  <si>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</si>
  <si>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</si>
  <si>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</si>
  <si>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</si>
  <si>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</si>
  <si>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</si>
  <si>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</si>
  <si>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</si>
  <si>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</si>
  <si>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</si>
  <si>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</si>
  <si>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</si>
  <si>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</si>
  <si>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</si>
  <si>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</si>
  <si>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</si>
  <si>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</si>
  <si>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</si>
  <si>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</si>
  <si>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</si>
  <si>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</si>
  <si>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</si>
  <si>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</si>
  <si>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</si>
  <si>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</si>
  <si>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</si>
  <si>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</si>
  <si>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</si>
  <si>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</si>
  <si>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</si>
  <si>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</si>
  <si>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</si>
  <si>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</si>
  <si>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</si>
  <si>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</si>
  <si>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</si>
  <si>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</si>
  <si>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</si>
  <si>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</si>
  <si>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</si>
  <si>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</si>
  <si>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</si>
  <si>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</si>
  <si>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</si>
  <si>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</si>
  <si>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</si>
  <si>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</si>
  <si>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</si>
  <si>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</si>
  <si>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</si>
  <si>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</si>
  <si>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</si>
  <si>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</si>
  <si>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</si>
  <si>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</si>
  <si>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</si>
  <si>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</si>
  <si>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</si>
  <si>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</si>
  <si>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</si>
  <si>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</si>
  <si>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</si>
  <si>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</si>
  <si>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</si>
  <si>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</si>
  <si>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</si>
  <si>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</si>
  <si>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</si>
  <si>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</si>
  <si>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</si>
  <si>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</si>
  <si>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</si>
  <si>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</si>
  <si>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</si>
  <si>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</si>
  <si>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</si>
  <si>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</si>
  <si>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</si>
  <si>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</si>
  <si>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</si>
  <si>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</si>
  <si>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</si>
  <si>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</si>
  <si>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</si>
  <si>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</si>
  <si>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</si>
  <si>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</si>
  <si>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</si>
  <si>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</si>
  <si>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</si>
  <si>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</si>
  <si>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</si>
  <si>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</si>
  <si>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</si>
  <si>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</si>
  <si>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</si>
  <si>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</si>
  <si>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</si>
  <si>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</si>
  <si>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</si>
  <si>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</si>
  <si>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</si>
  <si>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</si>
  <si>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</si>
  <si>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</si>
  <si>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</si>
  <si>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</si>
  <si>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</si>
  <si>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</si>
  <si>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</si>
  <si>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</si>
  <si>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</si>
  <si>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</si>
  <si>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</si>
  <si>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</si>
  <si>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</si>
  <si>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</si>
  <si>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</si>
  <si>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</si>
  <si>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</si>
  <si>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</si>
  <si>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</si>
  <si>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</si>
  <si>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</si>
  <si>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</si>
  <si>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</si>
  <si>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</si>
  <si>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</si>
  <si>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</si>
  <si>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</si>
  <si>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</si>
  <si>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</si>
  <si>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</si>
  <si>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</si>
  <si>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</si>
  <si>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</si>
  <si>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</si>
  <si>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</si>
  <si>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</si>
  <si>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</si>
  <si>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</si>
  <si>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</si>
  <si>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</si>
  <si>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</si>
  <si>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</si>
  <si>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</si>
  <si>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</si>
  <si>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</si>
  <si>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</si>
  <si>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</si>
  <si>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</si>
  <si>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</si>
  <si>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</si>
  <si>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</si>
  <si>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</si>
  <si>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</si>
  <si>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</si>
  <si>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</si>
  <si>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</si>
  <si>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</si>
  <si>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</si>
  <si>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</si>
  <si>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</si>
  <si>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</si>
  <si>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</si>
  <si>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</si>
  <si>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</si>
  <si>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</si>
  <si>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</si>
  <si>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</si>
  <si>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</si>
  <si>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</si>
  <si>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</si>
  <si>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</si>
  <si>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</si>
  <si>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</si>
  <si>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</si>
  <si>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</si>
  <si>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</si>
  <si>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</si>
  <si>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</si>
  <si>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</si>
  <si>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</si>
  <si>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</si>
  <si>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</si>
  <si>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</si>
  <si>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</si>
  <si>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</si>
  <si>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</si>
  <si>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</si>
  <si>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</si>
  <si>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</si>
  <si>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</si>
  <si>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</si>
  <si>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</si>
  <si>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</si>
  <si>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</si>
  <si>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</si>
  <si>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</si>
  <si>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</si>
  <si>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</si>
  <si>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</si>
  <si>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</si>
  <si>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</si>
  <si>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</si>
  <si>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</si>
  <si>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</si>
  <si>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</si>
  <si>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</si>
  <si>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</si>
  <si>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</si>
  <si>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</si>
  <si>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</si>
  <si>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</si>
  <si>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</si>
  <si>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</si>
  <si>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</si>
  <si>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</si>
  <si>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</si>
  <si>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</si>
  <si>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</si>
  <si>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</si>
  <si>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</si>
  <si>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</si>
  <si>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</si>
  <si>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</si>
  <si>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</si>
  <si>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</si>
  <si>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</si>
  <si>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</si>
  <si>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</si>
  <si>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</si>
  <si>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</si>
  <si>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</si>
  <si>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</si>
  <si>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</si>
  <si>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</si>
  <si>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</si>
  <si>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</si>
  <si>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</si>
  <si>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</si>
  <si>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</si>
  <si>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</si>
  <si>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</si>
  <si>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</si>
  <si>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</si>
  <si>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</si>
  <si>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</si>
  <si>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</si>
  <si>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</si>
  <si>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</si>
  <si>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</si>
  <si>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</si>
  <si>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</si>
  <si>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</si>
  <si>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</si>
  <si>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</si>
  <si>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</si>
  <si>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</si>
  <si>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</si>
  <si>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</si>
  <si>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</si>
  <si>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</si>
  <si>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</si>
  <si>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</si>
  <si>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</si>
  <si>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</si>
  <si>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</si>
  <si>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</si>
  <si>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</si>
  <si>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</si>
  <si>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</si>
  <si>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</si>
  <si>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</si>
  <si>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</si>
  <si>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</si>
  <si>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</si>
  <si>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</si>
  <si>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</si>
  <si>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</si>
  <si>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</si>
  <si>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</si>
  <si>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</si>
  <si>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</si>
  <si>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</si>
  <si>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</si>
  <si>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</si>
  <si>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</si>
  <si>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</si>
  <si>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</si>
  <si>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</si>
  <si>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</si>
  <si>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</si>
  <si>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</si>
  <si>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</si>
  <si>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</si>
  <si>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</si>
  <si>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</si>
  <si>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</si>
  <si>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</si>
  <si>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</si>
  <si>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</si>
  <si>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</si>
  <si>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</si>
  <si>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</si>
  <si>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</si>
  <si>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</si>
  <si>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</si>
  <si>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</si>
  <si>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</si>
  <si>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</si>
  <si>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</si>
  <si>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</si>
  <si>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</si>
  <si>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</si>
  <si>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</si>
  <si>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</si>
  <si>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</si>
  <si>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</si>
  <si>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</si>
  <si>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</si>
  <si>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</si>
  <si>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</si>
  <si>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</si>
  <si>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</si>
  <si>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</si>
  <si>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</si>
  <si>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</si>
  <si>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</si>
  <si>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</si>
  <si>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</si>
  <si>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</si>
  <si>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</si>
  <si>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</si>
  <si>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</si>
  <si>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</si>
  <si>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</si>
  <si>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</si>
  <si>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</si>
  <si>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</si>
  <si>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</si>
  <si>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</si>
  <si>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</si>
  <si>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</si>
  <si>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</si>
  <si>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</si>
  <si>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</si>
  <si>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</si>
  <si>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</si>
  <si>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</si>
  <si>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</si>
  <si>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</si>
  <si>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</si>
  <si>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</si>
  <si>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</si>
  <si>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</si>
  <si>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</si>
  <si>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</si>
  <si>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</si>
  <si>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</si>
  <si>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</si>
  <si>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</si>
  <si>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</si>
  <si>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</si>
  <si>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</si>
  <si>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</si>
  <si>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</si>
  <si>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</si>
  <si>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</si>
  <si>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</si>
  <si>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</si>
  <si>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</si>
  <si>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</si>
  <si>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</si>
  <si>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</si>
  <si>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</si>
  <si>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</si>
  <si>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</si>
  <si>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</si>
  <si>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</si>
  <si>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</si>
  <si>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</si>
  <si>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</si>
  <si>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</si>
  <si>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</si>
  <si>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</si>
  <si>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</si>
  <si>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</si>
  <si>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</si>
  <si>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</si>
  <si>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</si>
  <si>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</si>
  <si>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</si>
  <si>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</si>
  <si>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</si>
  <si>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</si>
  <si>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</si>
  <si>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</si>
  <si>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</si>
  <si>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</si>
  <si>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</si>
  <si>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</si>
  <si>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</si>
  <si>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</si>
  <si>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</si>
  <si>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</si>
  <si>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</si>
  <si>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</si>
  <si>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</si>
  <si>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</si>
  <si>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</si>
  <si>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</si>
  <si>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</si>
  <si>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</si>
  <si>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</si>
  <si>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</si>
  <si>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</si>
  <si>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</si>
  <si>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</si>
  <si>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</si>
  <si>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</si>
  <si>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</si>
  <si>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</si>
  <si>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</si>
  <si>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</si>
  <si>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</si>
  <si>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</si>
  <si>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</si>
  <si>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</si>
  <si>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</si>
  <si>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</si>
  <si>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</si>
  <si>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</si>
  <si>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</si>
  <si>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</si>
  <si>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</si>
  <si>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</si>
  <si>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</si>
  <si>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</si>
  <si>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</si>
  <si>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</si>
  <si>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</si>
  <si>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</si>
  <si>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</si>
  <si>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</si>
  <si>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</si>
  <si>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</si>
  <si>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</si>
  <si>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</si>
  <si>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</si>
  <si>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</si>
  <si>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</si>
  <si>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</si>
  <si>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</si>
  <si>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</si>
  <si>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</si>
  <si>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</si>
  <si>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</si>
  <si>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</si>
  <si>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</si>
  <si>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</si>
  <si>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</si>
  <si>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</si>
  <si>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</si>
  <si>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</si>
  <si>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</si>
  <si>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</si>
  <si>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</si>
  <si>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</si>
  <si>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</si>
  <si>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</si>
  <si>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</si>
  <si>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</si>
  <si>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</si>
  <si>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</si>
  <si>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</si>
  <si>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</si>
  <si>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</si>
  <si>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</si>
  <si>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</si>
  <si>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</si>
  <si>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</si>
  <si>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</si>
  <si>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</si>
  <si>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</si>
  <si>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</si>
  <si>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</si>
  <si>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</si>
  <si>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</si>
  <si>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</si>
  <si>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</si>
  <si>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</si>
  <si>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</si>
  <si>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</si>
  <si>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</si>
  <si>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</si>
  <si>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</si>
  <si>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</si>
  <si>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</si>
  <si>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</si>
  <si>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</si>
  <si>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</si>
  <si>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</si>
  <si>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</si>
  <si>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</si>
  <si>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</si>
  <si>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</si>
  <si>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</si>
  <si>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</si>
  <si>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</si>
  <si>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</si>
  <si>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</si>
  <si>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</si>
  <si>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</si>
  <si>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</si>
  <si>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</si>
  <si>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</si>
  <si>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</si>
  <si>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</si>
  <si>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</si>
  <si>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</si>
  <si>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</si>
  <si>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</si>
  <si>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</si>
  <si>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</si>
  <si>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</si>
  <si>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</si>
  <si>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</si>
  <si>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</si>
  <si>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</si>
  <si>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</si>
  <si>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</si>
  <si>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</si>
  <si>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</si>
  <si>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</si>
  <si>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</si>
  <si>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</si>
  <si>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</si>
  <si>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</si>
  <si>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</si>
  <si>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</si>
  <si>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</si>
  <si>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</si>
  <si>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</si>
  <si>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</si>
  <si>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</si>
  <si>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</si>
  <si>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</si>
  <si>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</si>
  <si>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</si>
  <si>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</si>
  <si>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</si>
  <si>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</si>
  <si>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</si>
  <si>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</si>
  <si>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</si>
  <si>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</si>
  <si>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</si>
  <si>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</si>
  <si>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</si>
  <si>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</si>
  <si>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</si>
  <si>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</si>
  <si>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</si>
  <si>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</si>
  <si>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</si>
  <si>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</si>
  <si>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</si>
  <si>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</si>
  <si>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</si>
  <si>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</si>
  <si>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</si>
  <si>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</si>
  <si>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</si>
  <si>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</si>
  <si>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</si>
  <si>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</si>
  <si>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</si>
  <si>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</si>
  <si>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</si>
  <si>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</si>
  <si>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</si>
  <si>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</si>
  <si>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</si>
  <si>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</si>
  <si>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</si>
  <si>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</si>
  <si>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</si>
  <si>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</si>
  <si>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</si>
  <si>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</si>
  <si>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</si>
  <si>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</si>
  <si>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</si>
  <si>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</si>
  <si>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</si>
  <si>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</si>
  <si>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</si>
  <si>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</si>
  <si>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</si>
  <si>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</si>
  <si>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</si>
  <si>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</si>
  <si>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</si>
  <si>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</si>
  <si>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</si>
  <si>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</si>
  <si>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</si>
  <si>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</si>
  <si>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</si>
  <si>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</si>
  <si>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</si>
  <si>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</si>
  <si>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</si>
  <si>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</si>
  <si>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</si>
  <si>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</si>
  <si>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</si>
  <si>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</si>
  <si>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</si>
  <si>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</si>
  <si>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</si>
  <si>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</si>
  <si>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</si>
  <si>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</si>
  <si>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</si>
  <si>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</si>
  <si>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</si>
  <si>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</si>
  <si>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</si>
  <si>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</si>
  <si>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</si>
  <si>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</si>
  <si>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</si>
  <si>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</si>
  <si>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</si>
  <si>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</si>
  <si>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</si>
  <si>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</si>
  <si>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</si>
  <si>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</si>
  <si>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</si>
  <si>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</si>
  <si>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</si>
  <si>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</si>
  <si>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</si>
  <si>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</si>
  <si>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</si>
  <si>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</si>
  <si>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</si>
  <si>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</si>
  <si>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</si>
  <si>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</si>
  <si>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</si>
  <si>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</si>
  <si>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</si>
  <si>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</si>
  <si>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</si>
  <si>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</si>
  <si>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</si>
  <si>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</si>
  <si>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</si>
  <si>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</si>
  <si>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</si>
  <si>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</si>
  <si>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</si>
  <si>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</si>
  <si>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</si>
  <si>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</si>
  <si>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</si>
  <si>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</si>
  <si>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</si>
  <si>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</si>
  <si>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</si>
  <si>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</si>
  <si>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</si>
  <si>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</si>
  <si>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</si>
  <si>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</si>
  <si>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</si>
  <si>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</si>
  <si>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</si>
  <si>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</si>
  <si>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</si>
  <si>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</si>
  <si>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</si>
  <si>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</si>
  <si>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</si>
  <si>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</si>
  <si>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</si>
  <si>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</si>
  <si>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</si>
  <si>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</si>
  <si>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</si>
  <si>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</si>
  <si>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</si>
  <si>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</si>
  <si>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</si>
  <si>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</si>
  <si>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</si>
  <si>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</si>
  <si>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</si>
  <si>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</si>
  <si>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</si>
  <si>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</si>
  <si>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</si>
  <si>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</si>
  <si>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</si>
  <si>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</si>
  <si>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</si>
  <si>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</si>
  <si>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</si>
  <si>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</si>
  <si>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</si>
  <si>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</si>
  <si>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</si>
  <si>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</si>
  <si>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</si>
  <si>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</si>
  <si>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</si>
  <si>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</si>
  <si>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</si>
  <si>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</si>
  <si>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</si>
  <si>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</si>
  <si>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</si>
  <si>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</si>
  <si>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</si>
  <si>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</si>
  <si>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</si>
  <si>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</si>
  <si>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</si>
  <si>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</si>
  <si>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</si>
  <si>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</si>
  <si>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</si>
  <si>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</si>
  <si>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</si>
  <si>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</si>
  <si>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</si>
  <si>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</si>
  <si>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</si>
  <si>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</si>
  <si>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</si>
  <si>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</si>
  <si>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</si>
  <si>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</si>
  <si>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</si>
  <si>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</si>
  <si>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</si>
  <si>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</si>
  <si>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</si>
  <si>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</si>
  <si>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</si>
  <si>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</si>
  <si>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</si>
  <si>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</si>
  <si>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</si>
  <si>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</si>
  <si>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</si>
  <si>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</si>
  <si>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</si>
  <si>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</si>
  <si>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</si>
  <si>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</si>
  <si>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</si>
  <si>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</si>
  <si>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</si>
  <si>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</si>
  <si>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</si>
  <si>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</si>
  <si>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</si>
  <si>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</si>
  <si>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</si>
  <si>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</si>
  <si>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</si>
  <si>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</si>
  <si>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</si>
  <si>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</si>
  <si>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</si>
  <si>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</si>
  <si>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</si>
  <si>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</si>
  <si>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</si>
  <si>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</si>
  <si>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</si>
  <si>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</si>
  <si>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</si>
  <si>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</si>
  <si>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</si>
  <si>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</si>
  <si>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</si>
  <si>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</si>
  <si>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</si>
  <si>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</si>
  <si>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</si>
  <si>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</si>
  <si>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</si>
  <si>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</si>
  <si>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</si>
  <si>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</si>
  <si>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</si>
  <si>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</si>
  <si>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</si>
  <si>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</si>
  <si>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</si>
  <si>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</si>
  <si>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</si>
  <si>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</si>
  <si>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</si>
  <si>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</si>
  <si>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</si>
  <si>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</si>
  <si>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</si>
  <si>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</si>
  <si>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</si>
  <si>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</si>
  <si>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</si>
  <si>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</si>
  <si>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</si>
  <si>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</si>
  <si>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</si>
  <si>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</si>
  <si>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</si>
  <si>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</si>
  <si>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</si>
  <si>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</si>
  <si>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</si>
  <si>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</si>
  <si>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</si>
  <si>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</si>
  <si>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</si>
  <si>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</si>
  <si>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</si>
  <si>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</si>
  <si>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</si>
  <si>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</si>
  <si>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</si>
  <si>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</si>
  <si>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</si>
  <si>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</si>
  <si>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</si>
  <si>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</si>
  <si>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</si>
  <si>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</si>
  <si>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</si>
  <si>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</si>
  <si>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</si>
  <si>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</si>
  <si>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</si>
  <si>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</si>
  <si>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</si>
  <si>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</si>
  <si>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</si>
  <si>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</si>
  <si>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</si>
  <si>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</si>
  <si>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</si>
  <si>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</si>
  <si>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</si>
  <si>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</si>
  <si>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</si>
  <si>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</si>
  <si>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</si>
  <si>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</si>
  <si>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</si>
  <si>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</si>
  <si>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</si>
  <si>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</si>
  <si>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</si>
  <si>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</si>
  <si>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</si>
  <si>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</si>
  <si>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</si>
  <si>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</si>
  <si>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</si>
  <si>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</si>
  <si>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</si>
  <si>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</si>
  <si>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</si>
  <si>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</si>
  <si>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</si>
  <si>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</si>
  <si>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</si>
  <si>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</si>
  <si>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</si>
  <si>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</si>
  <si>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</si>
  <si>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</si>
  <si>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</si>
  <si>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</si>
  <si>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</si>
  <si>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</si>
  <si>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</si>
  <si>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</si>
  <si>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</si>
  <si>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</si>
  <si>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</si>
  <si>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</si>
  <si>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</si>
  <si>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</si>
  <si>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</si>
  <si>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</si>
  <si>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</si>
  <si>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</si>
  <si>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</si>
  <si>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</si>
  <si>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</si>
  <si>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</si>
  <si>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</si>
  <si>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</si>
  <si>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</si>
  <si>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</si>
  <si>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</si>
  <si>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</si>
  <si>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</si>
  <si>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</si>
  <si>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</si>
  <si>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</si>
  <si>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</si>
  <si>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</si>
  <si>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</si>
  <si>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</si>
  <si>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</si>
  <si>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</si>
  <si>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</si>
  <si>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</si>
  <si>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</si>
  <si>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</si>
  <si>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</si>
  <si>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</si>
  <si>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</si>
  <si>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</si>
  <si>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</si>
  <si>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</si>
  <si>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</si>
  <si>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</si>
  <si>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</si>
  <si>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</si>
  <si>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</si>
  <si>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</si>
  <si>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</si>
  <si>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</si>
  <si>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</si>
  <si>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</si>
  <si>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</si>
  <si>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</si>
  <si>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</si>
  <si>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</si>
  <si>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</si>
  <si>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</si>
  <si>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</si>
  <si>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</si>
  <si>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</si>
  <si>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</si>
  <si>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</si>
  <si>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</si>
  <si>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</si>
  <si>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</si>
  <si>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</si>
  <si>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</si>
  <si>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</si>
  <si>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</si>
  <si>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</si>
  <si>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</si>
  <si>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</si>
  <si>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</si>
  <si>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</si>
  <si>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</si>
  <si>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</si>
  <si>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</si>
  <si>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</si>
  <si>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</si>
  <si>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</si>
  <si>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</si>
  <si>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</si>
  <si>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</si>
  <si>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</si>
  <si>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</si>
  <si>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</si>
  <si>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</si>
  <si>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</si>
  <si>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</si>
  <si>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</si>
  <si>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</si>
  <si>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</si>
  <si>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</si>
  <si>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</si>
  <si>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</si>
  <si>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</si>
  <si>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</si>
  <si>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</si>
  <si>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</si>
  <si>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</si>
  <si>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</si>
  <si>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</si>
  <si>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</si>
  <si>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</si>
  <si>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</si>
  <si>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</si>
  <si>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</si>
  <si>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</si>
  <si>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</si>
  <si>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</si>
  <si>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</si>
  <si>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</si>
  <si>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</si>
  <si>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</si>
  <si>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</si>
  <si>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</si>
  <si>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</si>
  <si>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</si>
  <si>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</si>
  <si>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</si>
  <si>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</si>
  <si>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</si>
  <si>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</si>
  <si>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</si>
  <si>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</si>
  <si>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</si>
  <si>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</si>
  <si>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</si>
  <si>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</si>
  <si>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</si>
  <si>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</si>
  <si>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</si>
  <si>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</si>
  <si>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</si>
  <si>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</si>
  <si>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</si>
  <si>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</si>
  <si>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</si>
  <si>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</si>
  <si>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</si>
  <si>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</si>
  <si>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</si>
  <si>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</si>
  <si>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</si>
  <si>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</si>
  <si>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</si>
  <si>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</si>
  <si>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</si>
  <si>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</si>
  <si>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</si>
  <si>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</si>
  <si>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</si>
  <si>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</si>
  <si>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</si>
  <si>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</si>
  <si>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</si>
  <si>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</si>
  <si>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</si>
  <si>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</si>
  <si>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</si>
  <si>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</si>
  <si>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</si>
  <si>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</si>
  <si>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</si>
  <si>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</si>
  <si>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</si>
  <si>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</si>
  <si>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</si>
  <si>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</si>
  <si>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</si>
  <si>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</si>
  <si>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</si>
  <si>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</si>
  <si>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</si>
  <si>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</si>
  <si>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</si>
  <si>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</si>
  <si>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</si>
  <si>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</si>
  <si>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</si>
  <si>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</si>
  <si>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</si>
  <si>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</si>
  <si>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</si>
  <si>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</si>
  <si>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</si>
  <si>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</si>
  <si>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</si>
  <si>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</si>
  <si>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</si>
  <si>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</si>
  <si>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</si>
  <si>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</si>
  <si>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</si>
  <si>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</si>
  <si>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</si>
  <si>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</si>
  <si>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</si>
  <si>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</si>
  <si>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</si>
  <si>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</si>
  <si>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</si>
  <si>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</si>
  <si>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</si>
  <si>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</si>
  <si>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</si>
  <si>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</si>
  <si>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</si>
  <si>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</si>
  <si>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</si>
  <si>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</si>
  <si>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</si>
  <si>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</si>
  <si>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</si>
  <si>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</si>
  <si>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</si>
  <si>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</si>
  <si>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</si>
  <si>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</si>
  <si>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</si>
  <si>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</si>
  <si>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</si>
  <si>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</si>
  <si>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</si>
  <si>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</si>
  <si>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</si>
  <si>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</si>
  <si>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</si>
  <si>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</si>
  <si>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</si>
  <si>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</si>
  <si>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</si>
  <si>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</si>
  <si>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</si>
  <si>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</si>
  <si>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</si>
  <si>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</si>
  <si>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</si>
  <si>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</si>
  <si>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</si>
  <si>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</si>
  <si>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</si>
  <si>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</si>
  <si>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</si>
  <si>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</si>
  <si>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</si>
  <si>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</si>
  <si>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</si>
  <si>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</si>
  <si>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</si>
  <si>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</si>
  <si>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</si>
  <si>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</si>
  <si>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</si>
  <si>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</si>
  <si>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</si>
  <si>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</si>
  <si>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</si>
  <si>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</si>
  <si>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</si>
  <si>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</si>
  <si>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</si>
  <si>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</si>
  <si>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</si>
  <si>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</si>
  <si>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</si>
  <si>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</si>
  <si>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</si>
  <si>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</si>
  <si>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</si>
  <si>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</si>
  <si>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</si>
  <si>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</si>
  <si>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</si>
  <si>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</si>
  <si>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</si>
  <si>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</si>
  <si>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</si>
  <si>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</si>
  <si>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</si>
  <si>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</si>
  <si>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</si>
  <si>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</si>
  <si>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</si>
  <si>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</si>
  <si>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</si>
  <si>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</si>
  <si>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</si>
  <si>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</si>
  <si>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</si>
  <si>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</si>
  <si>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</si>
  <si>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</si>
  <si>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</si>
  <si>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</si>
  <si>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</si>
  <si>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</si>
  <si>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</si>
  <si>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</si>
  <si>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</si>
  <si>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</si>
  <si>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</si>
  <si>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</si>
  <si>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</si>
  <si>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</si>
  <si>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</si>
  <si>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</si>
  <si>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</si>
  <si>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</si>
  <si>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</si>
  <si>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</si>
  <si>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</si>
  <si>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</si>
  <si>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</si>
  <si>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</si>
  <si>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</si>
  <si>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</si>
  <si>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</si>
  <si>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</si>
  <si>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</si>
  <si>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</si>
  <si>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</si>
  <si>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</si>
  <si>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</si>
  <si>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</si>
  <si>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</si>
  <si>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</si>
  <si>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</si>
  <si>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</si>
  <si>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</si>
  <si>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</si>
  <si>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</si>
  <si>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</si>
  <si>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</si>
  <si>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</si>
  <si>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</si>
  <si>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</si>
  <si>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</si>
  <si>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</si>
  <si>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</si>
  <si>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</si>
  <si>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</si>
  <si>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</si>
  <si>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</si>
  <si>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</si>
  <si>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</si>
  <si>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</si>
  <si>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</si>
  <si>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</si>
  <si>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</si>
  <si>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</si>
  <si>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</si>
  <si>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</si>
  <si>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</si>
  <si>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</si>
  <si>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</si>
  <si>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</si>
  <si>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</si>
  <si>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</si>
  <si>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</si>
  <si>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</si>
  <si>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</si>
  <si>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</si>
  <si>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</si>
  <si>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</si>
  <si>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</si>
  <si>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</si>
  <si>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</si>
  <si>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</si>
  <si>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</si>
  <si>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</si>
  <si>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</si>
  <si>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</si>
  <si>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</si>
  <si>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</si>
  <si>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</si>
  <si>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</si>
  <si>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</si>
  <si>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</si>
  <si>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</si>
  <si>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</si>
  <si>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</si>
  <si>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</si>
  <si>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</si>
  <si>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</si>
  <si>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</si>
  <si>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</si>
  <si>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</si>
  <si>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</si>
  <si>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</si>
  <si>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</si>
  <si>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</si>
  <si>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</si>
  <si>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</si>
  <si>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</si>
  <si>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</si>
  <si>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</si>
  <si>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</si>
  <si>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</si>
  <si>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</si>
  <si>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</si>
  <si>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</si>
  <si>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</si>
  <si>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</si>
  <si>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</si>
  <si>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</si>
  <si>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</si>
  <si>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</si>
  <si>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</si>
  <si>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</si>
  <si>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</si>
  <si>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</si>
  <si>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</si>
  <si>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</si>
  <si>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</si>
  <si>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</si>
  <si>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</si>
  <si>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</si>
  <si>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</si>
  <si>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</si>
  <si>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</si>
  <si>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</si>
  <si>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</si>
  <si>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</si>
  <si>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</si>
  <si>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</si>
  <si>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</si>
  <si>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</si>
  <si>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</si>
  <si>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</si>
  <si>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</si>
  <si>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</si>
  <si>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</si>
  <si>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</si>
  <si>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</si>
  <si>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</si>
  <si>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</si>
  <si>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</si>
  <si>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</si>
  <si>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</si>
  <si>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</si>
  <si>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</si>
  <si>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</si>
  <si>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</si>
  <si>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</si>
  <si>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</si>
  <si>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</si>
  <si>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</si>
  <si>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</si>
  <si>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</si>
  <si>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</si>
  <si>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</si>
  <si>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</si>
  <si>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</si>
  <si>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</si>
  <si>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</si>
  <si>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</si>
  <si>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</si>
  <si>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</si>
  <si>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</si>
  <si>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</si>
  <si>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</si>
  <si>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</si>
  <si>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</si>
  <si>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</si>
  <si>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</si>
  <si>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</si>
  <si>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</si>
  <si>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</si>
  <si>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</si>
  <si>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</si>
  <si>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</si>
  <si>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</si>
  <si>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</si>
  <si>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</si>
  <si>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</si>
  <si>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</si>
  <si>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</si>
  <si>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</si>
  <si>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</si>
  <si>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</si>
  <si>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</si>
  <si>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</si>
  <si>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</si>
  <si>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</si>
  <si>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</si>
  <si>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</si>
  <si>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</si>
  <si>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</si>
  <si>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</si>
  <si>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</si>
  <si>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</si>
  <si>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</si>
  <si>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</si>
  <si>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</si>
  <si>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</si>
  <si>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</si>
  <si>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</si>
  <si>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</si>
  <si>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</si>
  <si>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</si>
  <si>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</si>
  <si>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</si>
  <si>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</si>
  <si>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</si>
  <si>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</si>
  <si>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</si>
  <si>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</si>
  <si>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</si>
  <si>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</si>
  <si>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</si>
  <si>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</si>
  <si>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</si>
  <si>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</si>
  <si>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</si>
  <si>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</si>
  <si>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</si>
  <si>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</si>
  <si>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</si>
  <si>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</si>
  <si>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</si>
  <si>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</si>
  <si>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</si>
  <si>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</si>
  <si>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</si>
  <si>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</si>
  <si>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</si>
  <si>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</si>
  <si>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</si>
  <si>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</si>
  <si>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</si>
  <si>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</si>
  <si>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</si>
  <si>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</si>
  <si>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</si>
  <si>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</si>
  <si>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</si>
  <si>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</si>
  <si>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</si>
  <si>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</si>
  <si>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</si>
  <si>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</si>
  <si>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</si>
  <si>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</si>
  <si>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</si>
  <si>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</si>
  <si>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</si>
  <si>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</si>
  <si>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</si>
  <si>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</si>
  <si>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</si>
  <si>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</si>
  <si>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</si>
  <si>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</si>
  <si>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</si>
  <si>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</si>
  <si>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</si>
  <si>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</si>
  <si>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</si>
  <si>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</si>
  <si>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</si>
  <si>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</si>
  <si>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</si>
  <si>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</si>
  <si>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</si>
  <si>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</si>
  <si>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</si>
  <si>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</si>
  <si>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</si>
  <si>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</si>
  <si>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</si>
  <si>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</si>
  <si>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</si>
  <si>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</si>
  <si>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</si>
  <si>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</si>
  <si>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</si>
  <si>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</si>
  <si>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</si>
  <si>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</si>
  <si>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</si>
  <si>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</si>
  <si>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</si>
  <si>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</si>
  <si>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</si>
  <si>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</si>
  <si>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</si>
  <si>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</si>
  <si>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</si>
  <si>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</si>
  <si>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</si>
  <si>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</si>
  <si>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</si>
  <si>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</si>
  <si>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</si>
  <si>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</si>
  <si>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</si>
  <si>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</si>
  <si>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</si>
  <si>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</si>
  <si>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</si>
  <si>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</si>
  <si>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</si>
  <si>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</si>
  <si>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</si>
  <si>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</si>
  <si>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</si>
  <si>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</si>
  <si>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</si>
  <si>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</si>
  <si>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</si>
  <si>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</si>
  <si>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</si>
  <si>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</si>
  <si>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</si>
  <si>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</si>
  <si>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</si>
  <si>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</si>
  <si>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</si>
  <si>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</si>
  <si>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</si>
  <si>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</si>
  <si>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</si>
  <si>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</si>
  <si>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</si>
  <si>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</si>
  <si>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</si>
  <si>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</si>
  <si>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</si>
  <si>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</si>
  <si>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</si>
  <si>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</si>
  <si>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</si>
  <si>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</si>
  <si>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</si>
  <si>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</si>
  <si>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</si>
  <si>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</si>
  <si>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</si>
  <si>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</si>
  <si>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</si>
  <si>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</si>
  <si>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</si>
  <si>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</si>
  <si>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</si>
  <si>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</si>
  <si>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</si>
  <si>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</si>
  <si>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</si>
  <si>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</si>
  <si>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</si>
  <si>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</si>
  <si>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</si>
  <si>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</si>
  <si>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</si>
  <si>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</si>
  <si>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</si>
  <si>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</si>
  <si>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</si>
  <si>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</si>
  <si>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</si>
  <si>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</si>
  <si>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</si>
  <si>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</si>
  <si>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</si>
  <si>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</si>
  <si>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</si>
  <si>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</si>
  <si>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</si>
  <si>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</si>
  <si>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</si>
  <si>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</si>
  <si>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</si>
  <si>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</si>
  <si>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</si>
  <si>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</si>
  <si>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</si>
  <si>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</si>
  <si>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</si>
  <si>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</si>
  <si>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</si>
  <si>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</si>
  <si>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</si>
  <si>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</si>
  <si>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</si>
  <si>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</si>
  <si>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</si>
  <si>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</si>
  <si>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</si>
  <si>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</si>
  <si>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</si>
  <si>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</si>
  <si>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</si>
  <si>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</si>
  <si>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</si>
  <si>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</si>
  <si>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</si>
  <si>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</si>
  <si>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</si>
  <si>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</si>
  <si>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</si>
  <si>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</si>
  <si>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</si>
  <si>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</si>
  <si>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</si>
  <si>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</si>
  <si>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</si>
  <si>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</si>
  <si>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</si>
  <si>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</si>
  <si>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</si>
  <si>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</si>
  <si>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</si>
  <si>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</si>
  <si>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</si>
  <si>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</si>
  <si>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</si>
  <si>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</si>
  <si>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</si>
  <si>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</si>
  <si>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</si>
  <si>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</si>
  <si>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</si>
  <si>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</si>
  <si>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</si>
  <si>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</si>
  <si>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</si>
  <si>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</si>
  <si>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</si>
  <si>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</si>
  <si>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</si>
  <si>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</si>
  <si>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</si>
  <si>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</si>
  <si>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</si>
  <si>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</si>
  <si>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</si>
  <si>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</si>
  <si>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</si>
  <si>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</si>
  <si>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</si>
  <si>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</si>
  <si>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</si>
  <si>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</si>
  <si>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</si>
  <si>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</si>
  <si>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</si>
  <si>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</si>
  <si>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</si>
  <si>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</si>
  <si>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</si>
  <si>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</si>
  <si>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</si>
  <si>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</si>
  <si>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</si>
  <si>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</si>
  <si>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</si>
  <si>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</si>
  <si>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</si>
  <si>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</si>
  <si>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</si>
  <si>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</si>
  <si>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</si>
  <si>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</si>
  <si>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</si>
  <si>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</si>
  <si>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</si>
  <si>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</si>
  <si>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</si>
  <si>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</si>
  <si>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</si>
  <si>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</si>
  <si>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</si>
  <si>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</si>
  <si>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</si>
  <si>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</si>
  <si>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</si>
  <si>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</si>
  <si>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</si>
  <si>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</si>
  <si>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</si>
  <si>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</si>
  <si>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</si>
  <si>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</si>
  <si>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</si>
  <si>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</si>
  <si>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</si>
  <si>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</si>
  <si>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</si>
  <si>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</si>
  <si>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</si>
  <si>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</si>
  <si>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</si>
  <si>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</si>
  <si>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</si>
  <si>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</si>
  <si>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</si>
  <si>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</si>
  <si>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</si>
  <si>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</si>
  <si>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</si>
  <si>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</si>
  <si>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</si>
  <si>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</si>
  <si>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</si>
  <si>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</si>
  <si>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</si>
  <si>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</si>
  <si>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</si>
  <si>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</si>
  <si>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</si>
  <si>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</si>
  <si>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</si>
  <si>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</si>
  <si>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</si>
  <si>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</si>
  <si>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</si>
  <si>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</si>
  <si>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</si>
  <si>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</si>
  <si>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</si>
  <si>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</si>
  <si>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</si>
  <si>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</si>
  <si>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</si>
  <si>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</si>
  <si>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</si>
  <si>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</si>
  <si>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</si>
  <si>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</si>
  <si>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</si>
  <si>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</si>
  <si>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</si>
  <si>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</si>
  <si>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</si>
  <si>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</si>
  <si>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</si>
  <si>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</si>
  <si>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</si>
  <si>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</si>
  <si>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</si>
  <si>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</si>
  <si>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</si>
  <si>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</si>
  <si>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</si>
  <si>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</si>
  <si>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</si>
  <si>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</si>
  <si>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</si>
  <si>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</si>
  <si>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</si>
  <si>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</si>
  <si>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</si>
  <si>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</si>
  <si>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</si>
  <si>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</si>
  <si>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</si>
  <si>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</si>
  <si>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</si>
  <si>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</si>
  <si>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</si>
  <si>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</si>
  <si>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</si>
  <si>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</si>
  <si>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</si>
  <si>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</si>
  <si>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</si>
  <si>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</si>
  <si>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</si>
  <si>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</si>
  <si>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</si>
  <si>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</si>
  <si>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</si>
  <si>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</si>
  <si>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</si>
  <si>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</si>
  <si>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</si>
  <si>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</si>
  <si>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</si>
  <si>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</si>
  <si>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</si>
  <si>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</si>
  <si>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</si>
  <si>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</si>
  <si>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</si>
  <si>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</si>
  <si>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</si>
  <si>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</si>
  <si>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</si>
  <si>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</si>
  <si>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</si>
  <si>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</si>
  <si>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</si>
  <si>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</si>
  <si>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</si>
  <si>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</si>
  <si>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</si>
  <si>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</si>
  <si>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</si>
  <si>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</si>
  <si>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</si>
  <si>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</si>
  <si>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</si>
  <si>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</si>
  <si>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</si>
  <si>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</si>
  <si>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</si>
  <si>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</si>
  <si>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</si>
  <si>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</si>
  <si>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</si>
  <si>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</si>
  <si>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</si>
  <si>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</si>
  <si>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</si>
  <si>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</si>
  <si>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</si>
  <si>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</si>
  <si>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</si>
  <si>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</si>
  <si>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</si>
  <si>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</si>
  <si>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</si>
  <si>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</si>
  <si>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</si>
  <si>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</si>
  <si>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</si>
  <si>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</si>
  <si>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</si>
  <si>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</si>
  <si>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</si>
  <si>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</si>
  <si>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</si>
  <si>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</si>
  <si>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</si>
  <si>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</si>
  <si>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</si>
  <si>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</si>
  <si>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</si>
  <si>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</si>
  <si>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</si>
  <si>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</si>
  <si>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</si>
  <si>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</si>
  <si>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</si>
  <si>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</si>
  <si>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</si>
  <si>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</si>
  <si>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</si>
  <si>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</si>
  <si>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</si>
  <si>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</si>
  <si>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</si>
  <si>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</si>
  <si>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</si>
  <si>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</si>
  <si>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</si>
  <si>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</si>
  <si>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</si>
  <si>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</si>
  <si>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</si>
  <si>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</si>
  <si>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</si>
  <si>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</si>
  <si>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</si>
  <si>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</si>
  <si>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</si>
  <si>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</si>
  <si>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</si>
  <si>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</si>
  <si>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</si>
  <si>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</si>
  <si>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</si>
  <si>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</si>
  <si>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</si>
  <si>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</si>
  <si>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</si>
  <si>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</si>
  <si>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</si>
  <si>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</si>
  <si>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</si>
  <si>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</si>
  <si>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</si>
  <si>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</si>
  <si>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</si>
  <si>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</si>
  <si>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</si>
  <si>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</si>
  <si>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</si>
  <si>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</si>
  <si>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</si>
  <si>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</si>
  <si>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</si>
  <si>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</si>
  <si>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</si>
  <si>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</si>
  <si>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</si>
  <si>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</si>
  <si>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</si>
  <si>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</si>
  <si>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</si>
  <si>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</si>
  <si>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</si>
  <si>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</si>
  <si>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</si>
  <si>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</si>
  <si>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</si>
  <si>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</si>
  <si>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</si>
  <si>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</si>
  <si>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</si>
  <si>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</si>
  <si>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</si>
  <si>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</si>
  <si>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</si>
  <si>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</si>
  <si>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</si>
  <si>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</si>
  <si>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</si>
  <si>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</si>
  <si>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</si>
  <si>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</si>
  <si>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</si>
  <si>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</si>
  <si>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</si>
  <si>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</si>
  <si>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</si>
  <si>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</si>
  <si>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</si>
  <si>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</si>
  <si>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</si>
  <si>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</si>
  <si>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</si>
  <si>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</si>
  <si>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</si>
  <si>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</si>
  <si>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</si>
  <si>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</si>
  <si>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</si>
  <si>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</si>
  <si>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</si>
  <si>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</si>
  <si>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</si>
  <si>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</si>
  <si>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</si>
  <si>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</si>
  <si>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</si>
  <si>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</si>
  <si>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</si>
  <si>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</si>
  <si>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</si>
  <si>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</si>
  <si>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</si>
  <si>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</si>
  <si>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</si>
  <si>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</si>
  <si>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</si>
  <si>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</si>
  <si>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</si>
  <si>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</si>
  <si>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</si>
  <si>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</si>
  <si>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</si>
  <si>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</si>
  <si>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</si>
  <si>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</si>
  <si>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</si>
  <si>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</si>
  <si>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</si>
  <si>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</si>
  <si>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</si>
  <si>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</si>
  <si>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</si>
  <si>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</si>
  <si>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</si>
  <si>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</si>
  <si>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</si>
  <si>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</si>
  <si>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</si>
  <si>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</si>
  <si>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</si>
  <si>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</si>
  <si>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</si>
  <si>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</si>
  <si>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</si>
  <si>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</si>
  <si>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</si>
  <si>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</si>
  <si>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</si>
  <si>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</si>
  <si>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</si>
  <si>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</si>
  <si>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</si>
  <si>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</si>
  <si>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</si>
  <si>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</si>
  <si>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</si>
  <si>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</si>
  <si>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</si>
  <si>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</si>
  <si>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</si>
  <si>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</si>
  <si>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</si>
  <si>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</si>
  <si>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</si>
  <si>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</si>
  <si>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</si>
  <si>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</si>
  <si>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</si>
  <si>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</si>
  <si>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</si>
  <si>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</si>
  <si>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</si>
  <si>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</si>
  <si>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</si>
  <si>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</si>
  <si>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</si>
  <si>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</si>
  <si>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</si>
  <si>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</si>
  <si>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</si>
  <si>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</si>
  <si>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</si>
  <si>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</si>
  <si>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</si>
  <si>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</si>
  <si>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</si>
  <si>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</si>
  <si>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</si>
  <si>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</si>
  <si>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</si>
  <si>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</si>
  <si>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</si>
  <si>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</si>
  <si>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</si>
  <si>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</si>
  <si>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</si>
  <si>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</si>
  <si>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</si>
  <si>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</si>
  <si>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</si>
  <si>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</si>
  <si>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</si>
  <si>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</si>
  <si>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</si>
  <si>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</si>
  <si>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</si>
  <si>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</si>
  <si>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</si>
  <si>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</si>
  <si>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</si>
  <si>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</si>
  <si>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</si>
  <si>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</si>
  <si>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</si>
  <si>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</si>
  <si>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</si>
  <si>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</si>
  <si>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</si>
  <si>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</si>
  <si>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</si>
  <si>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</si>
  <si>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</si>
  <si>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</si>
  <si>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</si>
  <si>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</si>
  <si>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</si>
  <si>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</si>
  <si>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</si>
  <si>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</si>
  <si>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</si>
  <si>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</si>
  <si>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</si>
  <si>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</si>
  <si>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</si>
  <si>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</si>
  <si>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</si>
  <si>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</si>
  <si>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</si>
  <si>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</si>
  <si>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</si>
  <si>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</si>
  <si>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</si>
  <si>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</si>
  <si>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</si>
  <si>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</si>
  <si>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</si>
  <si>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</si>
  <si>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</si>
  <si>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</si>
  <si>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</si>
  <si>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</si>
  <si>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</si>
  <si>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</si>
  <si>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</si>
  <si>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</si>
  <si>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</si>
  <si>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</si>
  <si>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</si>
  <si>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</si>
  <si>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</si>
  <si>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</si>
  <si>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</si>
  <si>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</si>
  <si>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</si>
  <si>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</si>
  <si>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</si>
  <si>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</si>
  <si>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</si>
  <si>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</si>
  <si>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</si>
  <si>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</si>
  <si>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</si>
  <si>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</si>
  <si>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</si>
  <si>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</si>
  <si>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</si>
  <si>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</si>
  <si>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</si>
  <si>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</si>
  <si>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</si>
  <si>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</si>
  <si>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</si>
  <si>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</si>
  <si>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</si>
  <si>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</si>
  <si>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</si>
  <si>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</si>
  <si>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</si>
  <si>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</si>
  <si>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</si>
  <si>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</si>
  <si>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</si>
  <si>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</si>
  <si>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</si>
  <si>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</si>
  <si>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</si>
  <si>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</si>
  <si>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</si>
  <si>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</si>
  <si>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</si>
  <si>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</si>
  <si>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</si>
  <si>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</si>
  <si>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</si>
  <si>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</si>
  <si>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</si>
  <si>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</si>
  <si>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</si>
  <si>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</si>
  <si>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</si>
  <si>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</si>
  <si>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</si>
  <si>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</si>
  <si>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</si>
  <si>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</si>
  <si>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</si>
  <si>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</si>
  <si>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</si>
  <si>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</si>
  <si>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</si>
  <si>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</si>
  <si>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</si>
  <si>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</si>
  <si>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</si>
  <si>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</si>
  <si>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</si>
  <si>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</si>
  <si>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</si>
  <si>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</si>
  <si>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</si>
  <si>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</si>
  <si>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</si>
  <si>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</si>
  <si>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</si>
  <si>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</si>
  <si>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</si>
  <si>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</si>
  <si>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</si>
  <si>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</si>
  <si>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</si>
  <si>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</si>
  <si>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</si>
  <si>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</si>
  <si>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</si>
  <si>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</si>
  <si>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</si>
  <si>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</si>
  <si>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</si>
  <si>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</si>
  <si>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</si>
  <si>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</si>
  <si>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</si>
  <si>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</si>
  <si>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</si>
  <si>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</si>
  <si>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</si>
  <si>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</si>
  <si>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</si>
  <si>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</si>
  <si>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</si>
  <si>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</si>
  <si>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</si>
  <si>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</si>
  <si>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</si>
  <si>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</si>
  <si>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</si>
  <si>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</si>
  <si>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</si>
  <si>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</si>
  <si>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</si>
  <si>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</si>
  <si>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</si>
  <si>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</si>
  <si>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</si>
  <si>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</si>
  <si>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</si>
  <si>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</si>
  <si>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</si>
  <si>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</si>
  <si>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</si>
  <si>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</si>
  <si>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</si>
  <si>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</si>
  <si>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</si>
  <si>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</si>
  <si>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</si>
  <si>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</si>
  <si>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</si>
  <si>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</si>
  <si>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</si>
  <si>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</si>
  <si>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</si>
  <si>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</si>
  <si>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</si>
  <si>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</si>
  <si>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</si>
  <si>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</si>
  <si>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</si>
  <si>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</si>
  <si>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</si>
  <si>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</si>
  <si>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</si>
  <si>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</si>
  <si>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</si>
  <si>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</si>
  <si>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</si>
  <si>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</si>
  <si>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</si>
  <si>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</si>
  <si>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</si>
  <si>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</si>
  <si>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</si>
  <si>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</si>
  <si>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</si>
  <si>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</si>
  <si>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</si>
  <si>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</si>
  <si>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</si>
  <si>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</si>
  <si>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</si>
  <si>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</si>
  <si>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</si>
  <si>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</si>
  <si>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</si>
  <si>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</si>
  <si>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</si>
  <si>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</si>
  <si>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</si>
  <si>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</si>
  <si>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</si>
  <si>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</si>
  <si>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</si>
  <si>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</si>
  <si>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</si>
  <si>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</si>
  <si>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</si>
  <si>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</si>
  <si>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</si>
  <si>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</si>
  <si>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</si>
  <si>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</si>
  <si>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</si>
  <si>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</si>
  <si>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</si>
  <si>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</si>
  <si>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</si>
  <si>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</si>
  <si>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</si>
  <si>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</si>
  <si>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</si>
  <si>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</si>
  <si>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</si>
  <si>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</si>
  <si>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</si>
  <si>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</si>
  <si>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</si>
  <si>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</si>
  <si>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</si>
  <si>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</si>
  <si>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</si>
  <si>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</si>
  <si>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</si>
  <si>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</si>
  <si>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</si>
  <si>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</si>
  <si>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</si>
  <si>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</si>
  <si>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</si>
  <si>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</si>
  <si>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</si>
  <si>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</si>
  <si>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</si>
  <si>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</si>
  <si>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</si>
  <si>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</si>
  <si>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</si>
  <si>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</si>
  <si>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</si>
  <si>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</si>
  <si>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</si>
  <si>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</si>
  <si>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</si>
  <si>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</si>
  <si>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</si>
  <si>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</si>
  <si>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</si>
  <si>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</si>
  <si>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</si>
  <si>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</si>
  <si>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</si>
  <si>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</si>
  <si>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</si>
  <si>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</si>
  <si>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</si>
  <si>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</si>
  <si>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</si>
  <si>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</si>
  <si>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</si>
  <si>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</si>
  <si>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</si>
  <si>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</si>
  <si>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</si>
  <si>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</si>
  <si>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</si>
  <si>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</si>
  <si>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</si>
  <si>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</si>
  <si>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</si>
  <si>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</si>
  <si>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</si>
  <si>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</si>
  <si>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</si>
  <si>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</si>
  <si>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</si>
  <si>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</si>
  <si>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</si>
  <si>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</si>
  <si>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</si>
  <si>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</si>
  <si>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</si>
  <si>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</si>
  <si>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</si>
  <si>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</si>
  <si>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</si>
  <si>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</si>
  <si>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</si>
  <si>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</si>
  <si>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</si>
  <si>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</si>
  <si>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</si>
  <si>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</si>
  <si>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</si>
  <si>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</si>
  <si>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</si>
  <si>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</si>
  <si>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</si>
  <si>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</si>
  <si>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</si>
  <si>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</si>
  <si>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</si>
  <si>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</si>
  <si>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</si>
  <si>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</si>
  <si>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</si>
  <si>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</si>
  <si>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</si>
  <si>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</si>
  <si>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</si>
  <si>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</si>
  <si>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</si>
  <si>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</si>
  <si>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</si>
  <si>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</si>
  <si>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</si>
  <si>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</si>
  <si>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</si>
  <si>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</si>
  <si>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</si>
  <si>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</si>
  <si>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</si>
  <si>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</si>
  <si>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</si>
  <si>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</si>
  <si>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</si>
  <si>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</si>
  <si>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</si>
  <si>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</si>
  <si>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</si>
  <si>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</si>
  <si>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</si>
  <si>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</si>
  <si>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</si>
  <si>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</si>
  <si>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</si>
  <si>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</si>
  <si>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</si>
  <si>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</si>
  <si>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</si>
  <si>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</si>
  <si>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</si>
  <si>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</si>
  <si>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</si>
  <si>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</si>
  <si>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</si>
  <si>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</si>
  <si>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</si>
  <si>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</si>
  <si>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</si>
  <si>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</si>
  <si>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</si>
  <si>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</si>
  <si>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</si>
  <si>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</si>
  <si>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</si>
  <si>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</si>
  <si>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</si>
  <si>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</si>
  <si>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</si>
  <si>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</si>
  <si>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</si>
  <si>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</si>
  <si>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</si>
  <si>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</si>
  <si>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</si>
  <si>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</si>
  <si>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</si>
  <si>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</si>
  <si>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</si>
  <si>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</si>
  <si>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</si>
  <si>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</si>
  <si>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</si>
  <si>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</si>
  <si>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</si>
  <si>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</si>
  <si>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</si>
  <si>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</si>
  <si>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</si>
  <si>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</si>
  <si>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</si>
  <si>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</si>
  <si>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</si>
  <si>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</si>
  <si>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</si>
  <si>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</si>
  <si>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</si>
  <si>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</si>
  <si>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</si>
  <si>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</si>
  <si>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</si>
  <si>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</si>
  <si>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</si>
  <si>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</si>
  <si>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</si>
  <si>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</si>
  <si>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</si>
  <si>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</si>
  <si>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</si>
  <si>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</si>
  <si>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</si>
  <si>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</si>
  <si>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</si>
  <si>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</si>
  <si>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</si>
  <si>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</si>
  <si>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</si>
  <si>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</si>
  <si>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</si>
  <si>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</si>
  <si>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</si>
  <si>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</si>
  <si>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</si>
  <si>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</si>
  <si>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</si>
  <si>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</si>
  <si>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</si>
  <si>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</si>
  <si>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</si>
  <si>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</si>
  <si>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</si>
  <si>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</si>
  <si>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</si>
  <si>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</si>
  <si>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</si>
  <si>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</si>
  <si>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</si>
  <si>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</si>
  <si>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</si>
  <si>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</si>
  <si>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</si>
  <si>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</si>
  <si>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</si>
  <si>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</si>
  <si>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</si>
  <si>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</si>
  <si>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</si>
  <si>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</si>
  <si>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</si>
  <si>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</si>
  <si>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</si>
  <si>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</si>
  <si>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</si>
  <si>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</si>
  <si>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</si>
  <si>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</si>
  <si>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</si>
  <si>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</si>
  <si>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</si>
  <si>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</si>
  <si>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</si>
  <si>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</si>
  <si>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</si>
  <si>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</si>
  <si>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</si>
  <si>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</si>
  <si>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</si>
  <si>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</si>
  <si>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</si>
  <si>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</si>
  <si>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</si>
  <si>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</si>
  <si>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</si>
  <si>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</si>
  <si>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</si>
  <si>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</si>
  <si>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</si>
  <si>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</si>
  <si>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</si>
  <si>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</si>
  <si>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</si>
  <si>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</si>
  <si>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</si>
  <si>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</si>
  <si>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</si>
  <si>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</si>
  <si>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</si>
  <si>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</si>
  <si>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</si>
  <si>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</si>
  <si>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</si>
  <si>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</si>
  <si>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</si>
  <si>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</si>
  <si>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</si>
  <si>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</si>
  <si>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</si>
  <si>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</si>
  <si>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</si>
  <si>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</si>
  <si>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</si>
  <si>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</si>
  <si>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</si>
  <si>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</si>
  <si>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</si>
  <si>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</si>
  <si>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</si>
  <si>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</si>
  <si>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</si>
  <si>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</si>
  <si>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</si>
  <si>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</si>
  <si>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</si>
  <si>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</si>
  <si>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</si>
  <si>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</si>
  <si>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</si>
  <si>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</si>
  <si>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</si>
  <si>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</si>
  <si>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</si>
  <si>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</si>
  <si>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</si>
  <si>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</si>
  <si>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</si>
  <si>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</si>
  <si>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</si>
  <si>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</si>
  <si>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</si>
  <si>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</si>
  <si>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</si>
  <si>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</si>
  <si>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</si>
  <si>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</si>
  <si>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</si>
  <si>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</si>
  <si>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</si>
  <si>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</si>
  <si>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</si>
  <si>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</si>
  <si>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</si>
  <si>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</si>
  <si>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</si>
  <si>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</si>
  <si>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</si>
  <si>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</si>
  <si>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</si>
  <si>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</si>
  <si>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</si>
  <si>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</si>
  <si>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</si>
  <si>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</si>
  <si>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</si>
  <si>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</si>
  <si>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</si>
  <si>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</si>
  <si>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</si>
  <si>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</si>
  <si>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</si>
  <si>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</si>
  <si>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</si>
  <si>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</si>
  <si>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</si>
  <si>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</si>
  <si>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</si>
  <si>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</si>
  <si>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</si>
  <si>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</si>
  <si>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</si>
  <si>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</si>
  <si>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</si>
  <si>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</si>
  <si>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</si>
  <si>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</si>
  <si>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</si>
  <si>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</si>
  <si>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</si>
  <si>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</si>
  <si>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</si>
  <si>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</si>
  <si>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</si>
  <si>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</si>
  <si>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</si>
  <si>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</si>
  <si>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</si>
  <si>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</si>
  <si>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</si>
  <si>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</si>
  <si>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</si>
  <si>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</si>
  <si>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</si>
  <si>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</si>
  <si>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</si>
  <si>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</si>
  <si>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</si>
  <si>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</si>
  <si>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</si>
  <si>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</si>
  <si>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</si>
  <si>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</si>
  <si>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</si>
  <si>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</si>
  <si>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</si>
  <si>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</si>
  <si>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</si>
  <si>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</si>
  <si>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</si>
  <si>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</si>
  <si>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</si>
  <si>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</si>
  <si>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</si>
  <si>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</si>
  <si>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</si>
  <si>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</si>
  <si>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</si>
  <si>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</si>
  <si>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</si>
  <si>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</si>
  <si>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</si>
  <si>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</si>
  <si>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</si>
  <si>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</si>
  <si>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</si>
  <si>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</si>
  <si>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</si>
  <si>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</si>
  <si>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</si>
  <si>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</si>
  <si>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</si>
  <si>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</si>
  <si>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</si>
  <si>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</si>
  <si>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</si>
  <si>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</si>
  <si>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</si>
  <si>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</si>
  <si>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</si>
  <si>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</si>
  <si>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</si>
  <si>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</si>
  <si>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</si>
  <si>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</si>
  <si>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</si>
  <si>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</si>
  <si>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</si>
  <si>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</si>
  <si>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</si>
  <si>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</si>
  <si>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</si>
  <si>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</si>
  <si>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</si>
  <si>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</si>
  <si>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</si>
  <si>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</si>
  <si>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</si>
  <si>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</si>
  <si>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</si>
  <si>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</si>
  <si>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</si>
  <si>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</si>
  <si>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</si>
  <si>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</si>
  <si>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</si>
  <si>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</si>
  <si>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</si>
  <si>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</si>
  <si>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</si>
  <si>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</si>
  <si>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</si>
  <si>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</si>
  <si>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</si>
  <si>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</si>
  <si>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</si>
  <si>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</si>
  <si>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</si>
  <si>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</si>
  <si>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</si>
  <si>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</si>
  <si>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</si>
  <si>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</si>
  <si>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</si>
  <si>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</si>
  <si>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</si>
  <si>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</si>
  <si>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</si>
  <si>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</si>
  <si>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</si>
  <si>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</si>
  <si>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</si>
  <si>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</si>
  <si>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</si>
  <si>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</si>
  <si>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</si>
  <si>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</si>
  <si>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</si>
  <si>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</si>
  <si>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</si>
  <si>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</si>
  <si>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</si>
  <si>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</si>
  <si>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</si>
  <si>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</si>
  <si>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</si>
  <si>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</si>
  <si>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</si>
  <si>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</si>
  <si>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</si>
  <si>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</si>
  <si>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</si>
  <si>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</si>
  <si>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</si>
  <si>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</si>
  <si>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</si>
  <si>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</si>
  <si>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</si>
  <si>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</si>
  <si>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</si>
  <si>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</si>
  <si>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</si>
  <si>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</si>
  <si>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</si>
  <si>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</si>
  <si>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</si>
  <si>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</si>
  <si>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</si>
  <si>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</si>
  <si>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</si>
  <si>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</si>
  <si>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</si>
  <si>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</si>
  <si>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</si>
  <si>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</si>
  <si>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</si>
  <si>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</si>
  <si>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</si>
  <si>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</si>
  <si>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</si>
  <si>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</si>
  <si>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</si>
  <si>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</si>
  <si>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</si>
  <si>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</si>
  <si>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</si>
  <si>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</si>
  <si>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</si>
  <si>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</si>
  <si>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</si>
  <si>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</si>
  <si>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</si>
  <si>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</si>
  <si>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</si>
  <si>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</si>
  <si>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</si>
  <si>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</si>
  <si>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</si>
  <si>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</si>
  <si>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</si>
  <si>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</si>
  <si>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</si>
  <si>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</si>
  <si>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</si>
  <si>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</si>
  <si>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</si>
  <si>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</si>
  <si>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</si>
  <si>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</si>
  <si>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</si>
  <si>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</si>
  <si>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</si>
  <si>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</si>
  <si>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</si>
  <si>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</si>
  <si>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</si>
  <si>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</si>
  <si>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</si>
  <si>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</si>
  <si>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</si>
  <si>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</si>
  <si>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</si>
  <si>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</si>
  <si>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</si>
  <si>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</si>
  <si>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</si>
  <si>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</si>
  <si>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</si>
  <si>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</si>
  <si>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</si>
  <si>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</si>
  <si>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</si>
  <si>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</si>
  <si>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</si>
  <si>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</si>
  <si>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</si>
  <si>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</si>
  <si>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</si>
  <si>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</si>
  <si>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</si>
  <si>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</si>
  <si>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</si>
  <si>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</si>
  <si>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</si>
  <si>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</si>
  <si>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</si>
  <si>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</si>
  <si>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</si>
  <si>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</si>
  <si>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</si>
  <si>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</si>
  <si>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</si>
  <si>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</si>
  <si>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</si>
  <si>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</si>
  <si>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</si>
  <si>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</si>
  <si>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</si>
  <si>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</si>
  <si>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</si>
  <si>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</si>
  <si>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</si>
  <si>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</si>
  <si>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</si>
  <si>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</si>
  <si>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</si>
  <si>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</si>
  <si>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</si>
  <si>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</si>
  <si>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</si>
  <si>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</si>
  <si>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</si>
  <si>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</si>
  <si>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</si>
  <si>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</si>
  <si>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</si>
  <si>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</si>
  <si>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</si>
  <si>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</si>
  <si>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</si>
  <si>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</si>
  <si>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</si>
  <si>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</si>
  <si>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</si>
  <si>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</si>
  <si>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</si>
  <si>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</si>
  <si>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</si>
  <si>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</si>
  <si>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</si>
  <si>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</si>
  <si>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</si>
  <si>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</si>
  <si>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</si>
  <si>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</si>
  <si>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</si>
  <si>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</si>
  <si>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</si>
  <si>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</si>
  <si>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</si>
  <si>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</si>
  <si>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</si>
  <si>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</si>
  <si>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</si>
  <si>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</si>
  <si>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</si>
  <si>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</si>
  <si>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</si>
  <si>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</si>
  <si>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</si>
  <si>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</si>
  <si>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</si>
  <si>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</si>
  <si>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</si>
  <si>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</si>
  <si>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</si>
  <si>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</si>
  <si>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</si>
  <si>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</si>
  <si>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</si>
  <si>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</si>
  <si>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</si>
  <si>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</si>
  <si>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</si>
  <si>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</si>
  <si>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</si>
  <si>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</si>
  <si>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</si>
  <si>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</si>
  <si>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</si>
  <si>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</si>
  <si>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</si>
  <si>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</si>
  <si>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</si>
  <si>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</si>
  <si>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</si>
  <si>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</si>
  <si>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</si>
  <si>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</si>
  <si>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</si>
  <si>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</si>
  <si>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</si>
  <si>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</si>
  <si>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</si>
  <si>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</si>
  <si>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</si>
  <si>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</si>
  <si>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</si>
  <si>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</si>
  <si>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</si>
  <si>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</si>
  <si>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</si>
  <si>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</si>
  <si>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</si>
  <si>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</si>
  <si>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</si>
  <si>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</si>
  <si>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</si>
  <si>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</si>
  <si>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</si>
  <si>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</si>
  <si>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</si>
  <si>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</si>
  <si>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</si>
  <si>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</si>
  <si>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</si>
  <si>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</si>
  <si>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</si>
  <si>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</si>
  <si>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</si>
  <si>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</si>
  <si>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</si>
  <si>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</si>
  <si>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</si>
  <si>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</si>
  <si>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</si>
  <si>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</si>
  <si>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</si>
  <si>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</si>
  <si>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</si>
  <si>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</si>
  <si>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</si>
  <si>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</si>
  <si>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</si>
  <si>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</si>
  <si>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</si>
  <si>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</si>
  <si>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</si>
  <si>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</si>
  <si>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</si>
  <si>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</si>
  <si>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</si>
  <si>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</si>
  <si>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</si>
  <si>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</si>
  <si>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</si>
  <si>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</si>
  <si>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</si>
  <si>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</si>
  <si>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</si>
  <si>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</si>
  <si>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</si>
  <si>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</si>
  <si>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</si>
  <si>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</si>
  <si>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</si>
  <si>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</si>
  <si>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</si>
  <si>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</si>
  <si>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</si>
  <si>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</si>
  <si>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</si>
  <si>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</si>
  <si>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</si>
  <si>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</si>
  <si>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</si>
  <si>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</si>
  <si>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</si>
  <si>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</si>
  <si>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</si>
  <si>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</si>
  <si>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</si>
  <si>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</si>
  <si>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</si>
  <si>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</si>
  <si>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</si>
  <si>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</si>
  <si>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</si>
  <si>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</si>
  <si>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</si>
  <si>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</si>
  <si>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</si>
  <si>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</si>
  <si>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</si>
  <si>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</si>
  <si>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</si>
  <si>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</si>
  <si>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</si>
  <si>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</si>
  <si>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</si>
  <si>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</si>
  <si>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</si>
  <si>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</si>
  <si>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</si>
  <si>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</si>
  <si>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</si>
  <si>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</si>
  <si>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</si>
  <si>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</si>
  <si>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</si>
  <si>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</si>
  <si>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</si>
  <si>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</si>
  <si>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</si>
  <si>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</si>
  <si>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</si>
  <si>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</si>
  <si>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</si>
  <si>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</si>
  <si>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</si>
  <si>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</si>
  <si>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</si>
  <si>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</si>
  <si>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</si>
  <si>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</si>
  <si>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</si>
  <si>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</si>
  <si>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</si>
  <si>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</si>
  <si>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</si>
  <si>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</si>
  <si>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</si>
  <si>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</si>
  <si>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</si>
  <si>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</si>
  <si>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</si>
  <si>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</si>
  <si>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</si>
  <si>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</si>
  <si>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</si>
  <si>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</si>
  <si>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</si>
  <si>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</si>
  <si>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</si>
  <si>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</si>
  <si>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</si>
  <si>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</si>
  <si>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</si>
  <si>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</si>
  <si>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</si>
  <si>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</si>
  <si>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</si>
  <si>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</si>
  <si>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</si>
  <si>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</si>
  <si>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</si>
  <si>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</si>
  <si>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</si>
  <si>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</si>
  <si>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</si>
  <si>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</si>
  <si>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</si>
  <si>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</si>
  <si>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</si>
  <si>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</si>
  <si>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</si>
  <si>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</si>
  <si>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</si>
  <si>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</si>
  <si>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</si>
  <si>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</si>
  <si>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</si>
  <si>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</si>
  <si>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</si>
  <si>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</si>
  <si>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</si>
  <si>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</si>
  <si>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</si>
  <si>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</si>
  <si>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</si>
  <si>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</si>
  <si>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</si>
  <si>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</si>
  <si>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</si>
  <si>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</si>
  <si>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</si>
  <si>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</si>
  <si>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</si>
  <si>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</si>
  <si>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</si>
  <si>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</si>
  <si>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</si>
  <si>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</si>
  <si>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</si>
  <si>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</si>
  <si>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</si>
  <si>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</si>
  <si>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</si>
  <si>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</si>
  <si>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</si>
  <si>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</si>
  <si>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</si>
  <si>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</si>
  <si>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</si>
  <si>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</si>
  <si>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</si>
  <si>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</si>
  <si>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</si>
  <si>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</si>
  <si>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</si>
  <si>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</si>
  <si>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</si>
  <si>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</si>
  <si>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</si>
  <si>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</si>
  <si>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</si>
  <si>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</si>
  <si>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</si>
  <si>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</si>
  <si>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</si>
  <si>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</si>
  <si>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</si>
  <si>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</si>
  <si>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</si>
  <si>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</si>
  <si>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</si>
  <si>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</si>
  <si>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</si>
  <si>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</si>
  <si>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</si>
  <si>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</si>
  <si>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</si>
  <si>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</si>
  <si>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</si>
  <si>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</si>
  <si>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</si>
  <si>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</si>
  <si>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</si>
  <si>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</si>
  <si>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</si>
  <si>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</si>
  <si>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</si>
  <si>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</si>
  <si>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</si>
  <si>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</si>
  <si>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</si>
  <si>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</si>
  <si>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</si>
  <si>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</si>
  <si>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</si>
  <si>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</si>
  <si>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</si>
  <si>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</si>
  <si>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</si>
  <si>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</si>
  <si>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</si>
  <si>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</si>
  <si>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</si>
  <si>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</si>
  <si>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</si>
  <si>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</si>
  <si>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</si>
  <si>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</si>
  <si>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</si>
  <si>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</si>
  <si>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</si>
  <si>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</si>
  <si>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</si>
  <si>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</si>
  <si>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</si>
  <si>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</si>
  <si>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</si>
  <si>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</si>
  <si>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</si>
  <si>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</si>
  <si>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</si>
  <si>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</si>
  <si>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</si>
  <si>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</si>
  <si>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</si>
  <si>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</si>
  <si>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</si>
  <si>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</si>
  <si>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</si>
  <si>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</si>
  <si>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</si>
  <si>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</si>
  <si>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</si>
  <si>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</si>
  <si>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</si>
  <si>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</si>
  <si>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</si>
  <si>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</si>
  <si>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</si>
  <si>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</si>
  <si>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</si>
  <si>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</si>
  <si>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</si>
  <si>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</si>
  <si>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</si>
  <si>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</si>
  <si>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</si>
  <si>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</si>
  <si>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</si>
  <si>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</si>
  <si>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</si>
  <si>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</si>
  <si>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</si>
  <si>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</si>
  <si>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</si>
  <si>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</si>
  <si>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</si>
  <si>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</si>
  <si>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</si>
  <si>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</si>
  <si>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</si>
  <si>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</si>
  <si>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</si>
  <si>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</si>
  <si>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</si>
  <si>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</si>
  <si>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</si>
  <si>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</si>
  <si>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</si>
  <si>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</si>
  <si>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</si>
  <si>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</si>
  <si>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</si>
  <si>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</si>
  <si>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</si>
  <si>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</si>
  <si>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</si>
  <si>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</si>
  <si>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</si>
  <si>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</si>
  <si>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</si>
  <si>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</si>
  <si>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</si>
  <si>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</si>
  <si>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</si>
  <si>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</si>
  <si>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</si>
  <si>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</si>
  <si>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</si>
  <si>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</si>
  <si>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</si>
  <si>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</si>
  <si>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</si>
  <si>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</si>
  <si>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</si>
  <si>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</si>
  <si>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</si>
  <si>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</si>
  <si>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</si>
  <si>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</si>
  <si>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</si>
  <si>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</si>
  <si>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</si>
  <si>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</si>
  <si>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</si>
  <si>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</si>
  <si>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</si>
  <si>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</si>
  <si>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</si>
  <si>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</si>
  <si>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</si>
  <si>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</si>
  <si>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</si>
  <si>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</si>
  <si>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</si>
  <si>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</si>
  <si>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</si>
  <si>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</si>
  <si>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</si>
  <si>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</si>
  <si>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</si>
  <si>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</si>
  <si>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</si>
  <si>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</si>
  <si>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</si>
  <si>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</si>
  <si>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</si>
  <si>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</si>
  <si>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</si>
  <si>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</si>
  <si>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</si>
  <si>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</si>
  <si>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</si>
  <si>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</si>
  <si>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</si>
  <si>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</si>
  <si>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</si>
  <si>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</si>
  <si>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</si>
  <si>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</si>
  <si>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</si>
  <si>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</si>
  <si>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</si>
  <si>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</si>
  <si>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</si>
  <si>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</si>
  <si>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</si>
  <si>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</si>
  <si>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</si>
  <si>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</si>
  <si>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</si>
  <si>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</si>
  <si>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</si>
  <si>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</si>
  <si>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</si>
  <si>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</si>
  <si>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</si>
  <si>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</si>
  <si>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</si>
  <si>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</si>
  <si>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</si>
  <si>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</si>
  <si>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</si>
  <si>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</si>
  <si>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</si>
  <si>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</si>
  <si>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</si>
  <si>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</si>
  <si>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</si>
  <si>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</si>
  <si>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</si>
  <si>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</si>
  <si>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</si>
  <si>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</si>
  <si>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</si>
  <si>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</si>
  <si>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</si>
  <si>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</si>
  <si>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</si>
  <si>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</si>
  <si>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</si>
  <si>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</si>
  <si>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</si>
  <si>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</si>
  <si>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</si>
  <si>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</si>
  <si>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</si>
  <si>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</si>
  <si>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</si>
  <si>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</si>
  <si>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</si>
  <si>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</si>
  <si>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</si>
  <si>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</si>
  <si>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</si>
  <si>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</si>
  <si>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</si>
  <si>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</si>
  <si>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</si>
  <si>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</si>
  <si>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</si>
  <si>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</si>
  <si>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</si>
  <si>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</si>
  <si>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</si>
  <si>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</si>
  <si>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</si>
  <si>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</si>
  <si>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</si>
  <si>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</si>
  <si>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</si>
  <si>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</si>
  <si>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</si>
  <si>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</si>
  <si>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</si>
  <si>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</si>
  <si>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</si>
  <si>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</si>
  <si>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</si>
  <si>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</si>
  <si>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</si>
  <si>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</si>
  <si>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</si>
  <si>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</si>
  <si>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</si>
  <si>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</si>
  <si>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</si>
  <si>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</si>
  <si>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</si>
  <si>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</si>
  <si>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</si>
  <si>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</si>
  <si>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</si>
  <si>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</si>
  <si>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</si>
  <si>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</si>
  <si>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</si>
  <si>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</si>
  <si>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</si>
  <si>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</si>
  <si>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</si>
  <si>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</si>
  <si>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</si>
  <si>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</si>
  <si>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</si>
  <si>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</si>
  <si>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</si>
  <si>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</si>
  <si>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</si>
  <si>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</si>
  <si>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</si>
  <si>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</si>
  <si>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</si>
  <si>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</si>
  <si>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</si>
  <si>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</si>
  <si>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</si>
  <si>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</si>
  <si>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</si>
  <si>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</si>
  <si>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</si>
  <si>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</si>
  <si>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</si>
  <si>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</si>
  <si>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</si>
  <si>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</si>
  <si>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</si>
  <si>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</si>
  <si>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</si>
  <si>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</si>
  <si>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</si>
  <si>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</si>
  <si>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</si>
  <si>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</si>
  <si>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</si>
  <si>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</si>
  <si>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</si>
  <si>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</si>
  <si>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</si>
  <si>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</si>
  <si>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</si>
  <si>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</si>
  <si>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</si>
  <si>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</si>
  <si>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</si>
  <si>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</si>
  <si>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</si>
  <si>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</si>
  <si>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</si>
  <si>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</si>
  <si>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</si>
  <si>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</si>
  <si>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</si>
  <si>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</si>
  <si>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</si>
  <si>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</si>
  <si>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</si>
  <si>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</si>
  <si>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</si>
  <si>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</si>
  <si>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</si>
  <si>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</si>
  <si>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</si>
  <si>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</si>
  <si>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</si>
  <si>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</si>
  <si>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</si>
  <si>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</si>
  <si>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</si>
  <si>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</si>
  <si>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</si>
  <si>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</si>
  <si>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</si>
  <si>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</si>
  <si>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</si>
  <si>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</si>
  <si>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</si>
  <si>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</si>
  <si>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</si>
  <si>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</si>
  <si>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</si>
  <si>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</si>
  <si>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</si>
  <si>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</si>
  <si>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</si>
  <si>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</si>
  <si>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</si>
  <si>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</si>
  <si>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</si>
  <si>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</si>
  <si>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</si>
  <si>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</si>
  <si>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</si>
  <si>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</si>
  <si>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</si>
  <si>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</si>
  <si>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</si>
  <si>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</si>
  <si>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</si>
  <si>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</si>
  <si>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</si>
  <si>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</si>
  <si>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</si>
  <si>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</si>
  <si>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</si>
  <si>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</si>
  <si>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</si>
  <si>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</si>
  <si>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</si>
  <si>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</si>
  <si>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</si>
  <si>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</si>
  <si>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</si>
  <si>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</si>
  <si>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</si>
  <si>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</si>
  <si>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</si>
  <si>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</si>
  <si>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</si>
  <si>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</si>
  <si>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</si>
  <si>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</si>
  <si>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</si>
  <si>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</si>
  <si>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</si>
  <si>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</si>
  <si>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</si>
  <si>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</si>
  <si>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</si>
  <si>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</si>
  <si>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</si>
  <si>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</si>
  <si>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</si>
  <si>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</si>
  <si>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</si>
  <si>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</si>
  <si>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</si>
  <si>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</si>
  <si>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</si>
  <si>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</si>
  <si>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</si>
  <si>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</si>
  <si>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</si>
  <si>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</si>
  <si>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</si>
  <si>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</si>
  <si>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</si>
  <si>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</si>
  <si>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</si>
  <si>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</si>
  <si>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</si>
  <si>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</si>
  <si>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</si>
  <si>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</si>
  <si>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</si>
  <si>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</si>
  <si>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</si>
  <si>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</si>
  <si>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</si>
  <si>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</si>
  <si>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</si>
  <si>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</si>
  <si>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</si>
  <si>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</si>
  <si>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</si>
  <si>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</si>
  <si>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</si>
  <si>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</si>
  <si>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</si>
  <si>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</si>
  <si>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</si>
  <si>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</si>
  <si>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</si>
  <si>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</si>
  <si>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</si>
  <si>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</si>
  <si>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</si>
  <si>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</si>
  <si>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</si>
  <si>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</si>
  <si>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</si>
  <si>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</si>
  <si>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</si>
  <si>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</si>
  <si>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</si>
  <si>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</si>
  <si>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</si>
  <si>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</si>
  <si>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</si>
  <si>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</si>
  <si>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</si>
  <si>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</si>
  <si>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</si>
  <si>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</si>
  <si>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</si>
  <si>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</si>
  <si>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</si>
  <si>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</si>
  <si>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</si>
  <si>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</si>
  <si>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</si>
  <si>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</si>
  <si>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</si>
  <si>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</si>
  <si>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</si>
  <si>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</si>
  <si>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</si>
  <si>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</si>
  <si>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</si>
  <si>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</si>
  <si>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</si>
  <si>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</si>
  <si>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</si>
  <si>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</si>
  <si>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</si>
  <si>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</si>
  <si>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</si>
  <si>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</si>
  <si>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</si>
  <si>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</si>
  <si>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</si>
  <si>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</si>
  <si>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</si>
  <si>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</si>
  <si>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</si>
  <si>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</si>
  <si>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</si>
  <si>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</si>
  <si>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</si>
  <si>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</si>
  <si>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</si>
  <si>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</si>
  <si>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</si>
  <si>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</si>
  <si>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</si>
  <si>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</si>
  <si>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</si>
  <si>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</si>
  <si>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</si>
  <si>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</si>
  <si>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</si>
  <si>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</si>
  <si>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</si>
  <si>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</si>
  <si>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</si>
  <si>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</si>
  <si>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</si>
  <si>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</si>
  <si>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</si>
  <si>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</si>
  <si>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</si>
  <si>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</si>
  <si>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</si>
  <si>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</si>
  <si>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</si>
  <si>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</si>
  <si>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</si>
  <si>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</si>
  <si>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</si>
  <si>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</si>
  <si>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</si>
  <si>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</si>
  <si>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</si>
  <si>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</si>
  <si>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</si>
  <si>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</si>
  <si>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</si>
  <si>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</si>
  <si>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</si>
  <si>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</si>
  <si>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</si>
  <si>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</si>
  <si>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</si>
  <si>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</si>
  <si>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</si>
  <si>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</si>
  <si>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</si>
  <si>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</si>
  <si>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</si>
  <si>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</si>
  <si>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</si>
  <si>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</si>
  <si>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</si>
  <si>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</si>
  <si>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</si>
  <si>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</si>
  <si>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</si>
  <si>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</si>
  <si>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</si>
  <si>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</si>
  <si>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</si>
  <si>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</si>
  <si>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</si>
  <si>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</si>
  <si>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</si>
  <si>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</si>
  <si>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</si>
  <si>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</si>
  <si>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</si>
  <si>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</si>
  <si>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</si>
  <si>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</si>
  <si>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</si>
  <si>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</si>
  <si>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</si>
  <si>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</si>
  <si>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</si>
  <si>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</si>
  <si>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</si>
  <si>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</si>
  <si>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</si>
  <si>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</si>
  <si>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</si>
  <si>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</si>
  <si>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</si>
  <si>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</si>
  <si>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</si>
  <si>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</si>
  <si>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</si>
  <si>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</si>
  <si>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</si>
  <si>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</si>
  <si>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</si>
  <si>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</si>
  <si>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</si>
  <si>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</si>
  <si>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</si>
  <si>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</si>
  <si>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</si>
  <si>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</si>
  <si>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</si>
  <si>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</si>
  <si>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</si>
  <si>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</si>
  <si>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</si>
  <si>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</si>
  <si>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</si>
  <si>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</si>
  <si>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</si>
  <si>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</si>
  <si>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</si>
  <si>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</si>
  <si>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</si>
  <si>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</si>
  <si>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</si>
  <si>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</si>
  <si>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</si>
  <si>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</si>
  <si>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</si>
  <si>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</si>
  <si>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</si>
  <si>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</si>
  <si>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</si>
  <si>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</si>
  <si>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</si>
  <si>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</si>
  <si>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</si>
  <si>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</si>
  <si>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</si>
  <si>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</si>
  <si>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</si>
  <si>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</si>
  <si>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</si>
  <si>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</si>
  <si>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</si>
  <si>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</si>
  <si>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</si>
  <si>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</si>
  <si>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</si>
  <si>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</si>
  <si>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</si>
  <si>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</si>
  <si>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</si>
  <si>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</si>
  <si>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</si>
  <si>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</si>
  <si>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</si>
  <si>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</si>
  <si>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</si>
  <si>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</si>
  <si>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</si>
  <si>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</si>
  <si>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</si>
  <si>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</si>
  <si>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</si>
  <si>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</si>
  <si>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</si>
  <si>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</si>
  <si>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</si>
  <si>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</si>
  <si>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</si>
  <si>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</si>
  <si>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</si>
  <si>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</si>
  <si>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</si>
  <si>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</si>
  <si>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</si>
  <si>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</si>
  <si>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</si>
  <si>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</si>
  <si>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</si>
  <si>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</si>
  <si>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</si>
  <si>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</si>
  <si>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</si>
  <si>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</si>
  <si>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</si>
  <si>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</si>
  <si>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</si>
  <si>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</si>
  <si>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</si>
  <si>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</si>
  <si>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</si>
  <si>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</si>
  <si>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</si>
  <si>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</si>
  <si>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</si>
  <si>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</si>
  <si>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</si>
  <si>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</si>
  <si>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</si>
  <si>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</si>
  <si>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</si>
  <si>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</si>
  <si>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</si>
  <si>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</si>
  <si>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</si>
  <si>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</si>
  <si>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</si>
  <si>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</si>
  <si>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</si>
  <si>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</si>
  <si>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</si>
  <si>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</si>
  <si>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</si>
  <si>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</si>
  <si>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</si>
  <si>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</si>
  <si>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</si>
  <si>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</si>
  <si>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</si>
  <si>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</si>
  <si>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</si>
  <si>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</si>
  <si>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</si>
  <si>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</si>
  <si>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</si>
  <si>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</si>
  <si>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</si>
  <si>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</si>
  <si>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</si>
  <si>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</si>
  <si>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</si>
  <si>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</si>
  <si>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</si>
  <si>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</si>
  <si>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</si>
  <si>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</si>
  <si>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</si>
  <si>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</si>
  <si>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</si>
  <si>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</si>
  <si>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</si>
  <si>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</si>
  <si>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</si>
  <si>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</si>
  <si>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</si>
  <si>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</si>
  <si>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</si>
  <si>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</si>
  <si>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</si>
  <si>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</si>
  <si>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</si>
  <si>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</si>
  <si>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</si>
  <si>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</si>
  <si>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</si>
  <si>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</si>
  <si>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</si>
  <si>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</si>
  <si>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</si>
  <si>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</si>
  <si>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</si>
  <si>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</si>
  <si>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</si>
  <si>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</si>
  <si>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</si>
  <si>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</si>
  <si>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</si>
  <si>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</si>
  <si>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</si>
  <si>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</si>
  <si>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</si>
  <si>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</si>
  <si>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</si>
  <si>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</si>
  <si>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</si>
  <si>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</si>
  <si>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</si>
  <si>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</si>
  <si>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</si>
  <si>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</si>
  <si>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</si>
  <si>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</si>
  <si>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</si>
  <si>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</si>
  <si>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</si>
  <si>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</si>
  <si>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</si>
  <si>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</si>
  <si>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</si>
  <si>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</si>
  <si>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</si>
  <si>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</si>
  <si>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</si>
  <si>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</si>
  <si>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</si>
  <si>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</si>
  <si>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</si>
  <si>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</si>
  <si>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</si>
  <si>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</si>
  <si>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</si>
  <si>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</si>
  <si>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</si>
  <si>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</si>
  <si>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</si>
  <si>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</si>
  <si>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</si>
  <si>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</si>
  <si>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</si>
  <si>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</si>
  <si>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</si>
  <si>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</si>
  <si>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</si>
  <si>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</si>
  <si>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</si>
  <si>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</si>
  <si>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</si>
  <si>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</si>
  <si>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</si>
  <si>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</si>
  <si>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</si>
  <si>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</si>
  <si>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</si>
  <si>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</si>
  <si>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</si>
  <si>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</si>
  <si>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</si>
  <si>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</si>
  <si>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</si>
  <si>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</si>
  <si>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</si>
  <si>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</si>
  <si>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</si>
  <si>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</si>
  <si>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</si>
  <si>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</si>
  <si>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</si>
  <si>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</si>
  <si>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</si>
  <si>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</si>
  <si>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</si>
  <si>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</si>
  <si>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</si>
  <si>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</si>
  <si>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</si>
  <si>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</si>
  <si>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</si>
  <si>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</si>
  <si>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</si>
  <si>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</si>
  <si>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</si>
  <si>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</si>
  <si>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</si>
  <si>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</si>
  <si>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</si>
  <si>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</si>
  <si>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</si>
  <si>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</si>
  <si>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</si>
  <si>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</si>
  <si>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</si>
  <si>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</si>
  <si>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</si>
  <si>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</si>
  <si>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</si>
  <si>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</si>
  <si>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</si>
  <si>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</si>
  <si>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</si>
  <si>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</si>
  <si>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</si>
  <si>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</si>
  <si>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</si>
  <si>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</si>
  <si>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</si>
  <si>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</si>
  <si>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</si>
  <si>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</si>
  <si>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</si>
  <si>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</si>
  <si>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</si>
  <si>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</si>
  <si>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</si>
  <si>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</si>
  <si>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</si>
  <si>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</si>
  <si>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</si>
  <si>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</si>
  <si>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</si>
  <si>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</si>
  <si>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</si>
  <si>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</si>
  <si>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</si>
  <si>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</si>
  <si>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</si>
  <si>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</si>
  <si>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</si>
  <si>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</si>
  <si>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</si>
  <si>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</si>
  <si>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</si>
  <si>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</si>
  <si>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</si>
  <si>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</si>
  <si>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</si>
  <si>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</si>
  <si>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</si>
  <si>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</si>
  <si>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</si>
  <si>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</si>
  <si>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</si>
  <si>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</si>
  <si>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</si>
  <si>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</si>
  <si>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</si>
  <si>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</si>
  <si>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</si>
  <si>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</si>
  <si>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</si>
  <si>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</si>
  <si>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</si>
  <si>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</si>
  <si>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</si>
  <si>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</si>
  <si>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</si>
  <si>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</si>
  <si>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</si>
  <si>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</si>
  <si>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</si>
  <si>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</si>
  <si>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</si>
  <si>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</si>
  <si>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</si>
  <si>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</si>
  <si>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</si>
  <si>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</si>
  <si>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</si>
  <si>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</si>
  <si>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</si>
  <si>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</si>
  <si>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</si>
  <si>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</si>
  <si>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</si>
  <si>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</si>
  <si>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</si>
  <si>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</si>
  <si>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</si>
  <si>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</si>
  <si>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</si>
  <si>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</si>
  <si>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</si>
  <si>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</si>
  <si>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</si>
  <si>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</si>
  <si>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</si>
  <si>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</si>
  <si>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</si>
  <si>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</si>
  <si>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</si>
  <si>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</si>
  <si>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</si>
  <si>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</si>
  <si>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</si>
  <si>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</si>
  <si>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</si>
  <si>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</si>
  <si>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</si>
  <si>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</si>
  <si>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</si>
  <si>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</si>
  <si>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</si>
  <si>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</si>
  <si>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</si>
  <si>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</si>
  <si>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</si>
  <si>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</si>
  <si>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</si>
  <si>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</si>
  <si>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</si>
  <si>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</si>
  <si>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</si>
  <si>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</si>
  <si>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</si>
  <si>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</si>
  <si>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</si>
  <si>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</si>
  <si>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</si>
  <si>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</si>
  <si>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</si>
  <si>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</si>
  <si>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</si>
  <si>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</si>
  <si>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</si>
  <si>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</si>
  <si>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</si>
  <si>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</si>
  <si>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</si>
  <si>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</si>
  <si>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</si>
  <si>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</si>
  <si>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</si>
  <si>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</si>
  <si>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</si>
  <si>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</si>
  <si>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</si>
  <si>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</si>
  <si>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</si>
  <si>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</si>
  <si>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</si>
  <si>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</si>
  <si>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</si>
  <si>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</si>
  <si>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</si>
  <si>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</si>
  <si>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</si>
  <si>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</si>
  <si>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</si>
  <si>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</si>
  <si>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</si>
  <si>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</si>
  <si>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</si>
  <si>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</si>
  <si>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</si>
  <si>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</si>
  <si>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</si>
  <si>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</si>
  <si>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</si>
  <si>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</si>
  <si>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</si>
  <si>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</si>
  <si>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</si>
  <si>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</si>
  <si>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</si>
  <si>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</si>
  <si>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</si>
  <si>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</si>
  <si>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</si>
  <si>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</si>
  <si>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</si>
  <si>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</si>
  <si>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</si>
  <si>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</si>
  <si>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</si>
  <si>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</si>
  <si>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</si>
  <si>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</si>
  <si>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</si>
  <si>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</si>
  <si>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</si>
  <si>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</si>
  <si>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</si>
  <si>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</si>
  <si>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</si>
  <si>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</si>
  <si>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</si>
  <si>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</si>
  <si>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</si>
  <si>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</si>
  <si>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</si>
  <si>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</si>
  <si>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</si>
  <si>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</si>
  <si>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</si>
  <si>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</si>
  <si>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</si>
  <si>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</si>
  <si>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</si>
  <si>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</si>
  <si>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</si>
  <si>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</si>
  <si>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</si>
  <si>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</si>
  <si>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</si>
  <si>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</si>
  <si>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</si>
  <si>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</si>
  <si>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</si>
  <si>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</si>
  <si>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</si>
  <si>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</si>
  <si>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</si>
  <si>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</si>
  <si>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</si>
  <si>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</si>
  <si>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</si>
  <si>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</si>
  <si>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</si>
  <si>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</si>
  <si>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</si>
  <si>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</si>
  <si>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</si>
  <si>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</si>
  <si>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</si>
  <si>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</si>
  <si>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</si>
  <si>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</si>
  <si>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</si>
  <si>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</si>
  <si>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</si>
  <si>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</si>
  <si>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</si>
  <si>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</si>
  <si>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</si>
  <si>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</si>
  <si>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</si>
  <si>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</si>
  <si>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</si>
  <si>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</si>
  <si>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</si>
  <si>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</si>
  <si>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</si>
  <si>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</si>
  <si>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</si>
  <si>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</si>
  <si>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</si>
  <si>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</si>
  <si>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</si>
  <si>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</si>
  <si>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</si>
  <si>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</si>
  <si>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</si>
  <si>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</si>
  <si>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</si>
  <si>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</si>
  <si>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</si>
  <si>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</si>
  <si>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</si>
  <si>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</si>
  <si>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</si>
  <si>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</si>
  <si>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</si>
  <si>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</si>
  <si>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</si>
  <si>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</si>
  <si>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</si>
  <si>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</si>
  <si>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</si>
  <si>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</si>
  <si>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</si>
  <si>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</si>
  <si>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</si>
  <si>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</si>
  <si>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</si>
  <si>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</si>
  <si>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</si>
  <si>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</si>
  <si>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</si>
  <si>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</si>
  <si>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</si>
  <si>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</si>
  <si>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</si>
  <si>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</si>
  <si>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</si>
  <si>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</si>
  <si>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</si>
  <si>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</si>
  <si>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</si>
  <si>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</si>
  <si>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</si>
  <si>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</si>
  <si>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</si>
  <si>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</si>
  <si>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</si>
  <si>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</si>
  <si>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</si>
  <si>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</si>
  <si>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</si>
  <si>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</si>
  <si>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</si>
  <si>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</si>
  <si>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</si>
  <si>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</si>
  <si>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</si>
  <si>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</si>
  <si>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</si>
  <si>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</si>
  <si>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</si>
  <si>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</si>
  <si>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</si>
  <si>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</si>
  <si>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</si>
  <si>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</si>
  <si>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</si>
  <si>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</si>
  <si>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</si>
  <si>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</si>
  <si>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</si>
  <si>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</si>
  <si>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</si>
  <si>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</si>
  <si>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</si>
  <si>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</si>
  <si>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</si>
  <si>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</si>
  <si>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</si>
  <si>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</si>
  <si>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</si>
  <si>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</si>
  <si>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</si>
  <si>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</si>
  <si>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</si>
  <si>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</si>
  <si>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</si>
  <si>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</si>
  <si>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</si>
  <si>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</si>
  <si>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</si>
  <si>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</si>
  <si>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</si>
  <si>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</si>
  <si>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</si>
  <si>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</si>
  <si>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</si>
  <si>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</si>
  <si>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</si>
  <si>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</si>
  <si>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</si>
  <si>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</si>
  <si>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</si>
  <si>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</si>
  <si>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</si>
  <si>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</si>
  <si>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</si>
  <si>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</si>
  <si>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</si>
  <si>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</si>
  <si>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</si>
  <si>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</si>
  <si>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</si>
  <si>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</si>
  <si>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</si>
  <si>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</si>
  <si>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</si>
  <si>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</si>
  <si>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</si>
  <si>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</si>
  <si>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</si>
  <si>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</si>
  <si>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</si>
  <si>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</si>
  <si>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</si>
  <si>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</si>
  <si>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</si>
  <si>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</si>
  <si>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</si>
  <si>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</si>
  <si>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</si>
  <si>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</si>
  <si>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</si>
  <si>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</si>
  <si>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</si>
  <si>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</si>
  <si>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</si>
  <si>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</si>
  <si>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</si>
  <si>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</si>
  <si>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</si>
  <si>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</si>
  <si>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</si>
  <si>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</si>
  <si>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</si>
  <si>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</si>
  <si>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</si>
  <si>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</si>
  <si>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</si>
  <si>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</si>
  <si>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</si>
  <si>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</si>
  <si>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</si>
  <si>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</si>
  <si>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</si>
  <si>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</si>
  <si>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</si>
  <si>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</si>
  <si>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</si>
  <si>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</si>
  <si>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</si>
  <si>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</si>
  <si>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</si>
  <si>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</si>
  <si>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</si>
  <si>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</si>
  <si>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</si>
  <si>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</si>
  <si>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</si>
  <si>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</si>
  <si>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</si>
  <si>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</si>
  <si>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</si>
  <si>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</si>
  <si>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</si>
  <si>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</si>
  <si>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</si>
  <si>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</si>
  <si>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</si>
  <si>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</si>
  <si>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</si>
  <si>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</si>
  <si>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</si>
  <si>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</si>
  <si>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</si>
  <si>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</si>
  <si>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</si>
  <si>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</si>
  <si>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</si>
  <si>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</si>
  <si>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</si>
  <si>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</si>
  <si>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</si>
  <si>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</si>
  <si>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</si>
  <si>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</si>
  <si>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</si>
  <si>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</si>
  <si>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</si>
  <si>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</si>
  <si>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</si>
  <si>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</si>
  <si>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</si>
  <si>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</si>
  <si>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</si>
  <si>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</si>
  <si>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</si>
  <si>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</si>
  <si>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</si>
  <si>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</si>
  <si>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</si>
  <si>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</si>
  <si>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</si>
  <si>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</si>
  <si>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</si>
  <si>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</si>
  <si>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</si>
  <si>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</si>
  <si>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</si>
  <si>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</si>
  <si>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</si>
  <si>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</si>
  <si>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</si>
  <si>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</si>
  <si>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</si>
  <si>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</si>
  <si>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</si>
  <si>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</si>
  <si>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</si>
  <si>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</si>
  <si>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</si>
  <si>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</si>
  <si>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</si>
  <si>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</si>
  <si>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</si>
  <si>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</si>
  <si>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</si>
  <si>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</si>
  <si>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</si>
  <si>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</si>
  <si>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</si>
  <si>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</si>
  <si>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</si>
  <si>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</si>
  <si>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</si>
  <si>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</si>
  <si>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</si>
  <si>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</si>
  <si>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</si>
  <si>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</si>
  <si>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</si>
  <si>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</si>
  <si>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</si>
  <si>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</si>
  <si>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</si>
  <si>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</si>
  <si>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</si>
  <si>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</si>
  <si>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</si>
  <si>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</si>
  <si>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</si>
  <si>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</si>
  <si>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</si>
  <si>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</si>
  <si>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</si>
  <si>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</si>
  <si>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</si>
  <si>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</si>
  <si>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</si>
  <si>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</si>
  <si>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</si>
  <si>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</si>
  <si>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</si>
  <si>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</si>
  <si>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</si>
  <si>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</si>
  <si>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</si>
  <si>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</si>
  <si>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</si>
  <si>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</si>
  <si>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</si>
  <si>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</si>
  <si>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</si>
  <si>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</si>
  <si>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</si>
  <si>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</si>
  <si>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</si>
  <si>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</si>
  <si>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</si>
  <si>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</si>
  <si>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</si>
  <si>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</si>
  <si>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</si>
  <si>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</si>
  <si>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</si>
  <si>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</si>
  <si>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</si>
  <si>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</si>
  <si>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</si>
  <si>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</si>
  <si>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</si>
  <si>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</si>
  <si>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</si>
  <si>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</si>
  <si>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</si>
  <si>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</si>
  <si>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</si>
  <si>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</si>
  <si>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</si>
  <si>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</si>
  <si>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</si>
  <si>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</si>
  <si>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</si>
  <si>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</si>
  <si>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</si>
  <si>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</si>
  <si>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</si>
  <si>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</si>
  <si>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</si>
  <si>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</si>
  <si>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</si>
  <si>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</si>
  <si>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</si>
  <si>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</si>
  <si>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</si>
  <si>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</si>
  <si>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</si>
  <si>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</si>
  <si>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</si>
  <si>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</si>
  <si>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</si>
  <si>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</si>
  <si>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</si>
  <si>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</si>
  <si>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</si>
  <si>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</si>
  <si>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</si>
  <si>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</si>
  <si>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</si>
  <si>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</si>
  <si>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</si>
  <si>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</si>
  <si>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</si>
  <si>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</si>
  <si>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</si>
  <si>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</si>
  <si>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</si>
  <si>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</si>
  <si>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</si>
  <si>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</si>
  <si>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</si>
  <si>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</si>
  <si>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</si>
  <si>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</si>
  <si>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</si>
  <si>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</si>
  <si>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</si>
  <si>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</si>
  <si>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</si>
  <si>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</si>
  <si>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</si>
  <si>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</si>
  <si>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</si>
  <si>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</si>
  <si>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</si>
  <si>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</si>
  <si>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</si>
  <si>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</si>
  <si>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</si>
  <si>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</si>
  <si>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</si>
  <si>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</si>
  <si>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</si>
  <si>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</si>
  <si>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</si>
  <si>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</si>
  <si>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</si>
  <si>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</si>
  <si>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</si>
  <si>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</si>
  <si>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</si>
  <si>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</si>
  <si>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</si>
  <si>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</si>
  <si>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</si>
  <si>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</si>
  <si>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</si>
  <si>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</si>
  <si>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</si>
  <si>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</si>
  <si>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</si>
  <si>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</si>
  <si>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</si>
  <si>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</si>
  <si>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</si>
  <si>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</si>
  <si>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</si>
  <si>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</si>
  <si>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</si>
  <si>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</si>
  <si>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</si>
  <si>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</si>
  <si>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</si>
  <si>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</si>
  <si>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</si>
  <si>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</si>
  <si>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</si>
  <si>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</si>
  <si>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</si>
  <si>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</si>
  <si>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</si>
  <si>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</si>
  <si>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</si>
  <si>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</si>
  <si>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</si>
  <si>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</si>
  <si>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</si>
  <si>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</si>
  <si>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</si>
  <si>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</si>
  <si>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</si>
  <si>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</si>
  <si>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</si>
  <si>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</si>
  <si>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</si>
  <si>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</si>
  <si>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</si>
  <si>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</si>
  <si>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</si>
  <si>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</si>
  <si>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</si>
  <si>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</si>
  <si>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</si>
  <si>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</si>
  <si>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</si>
  <si>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</si>
  <si>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</si>
  <si>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</si>
  <si>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</si>
  <si>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</si>
  <si>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</si>
  <si>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</si>
  <si>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</si>
  <si>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</si>
  <si>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</si>
  <si>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</si>
  <si>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</si>
  <si>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</si>
  <si>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</si>
  <si>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</si>
  <si>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</si>
  <si>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</si>
  <si>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</si>
  <si>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</si>
  <si>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</si>
  <si>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</si>
  <si>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</si>
  <si>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</si>
  <si>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</si>
  <si>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</si>
  <si>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</si>
  <si>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</si>
  <si>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</si>
  <si>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</si>
  <si>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</si>
  <si>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</si>
  <si>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</si>
  <si>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</si>
  <si>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</si>
  <si>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</si>
  <si>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</si>
  <si>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</si>
  <si>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</si>
  <si>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</si>
  <si>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</si>
  <si>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</si>
  <si>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</si>
  <si>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</si>
  <si>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</si>
  <si>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</si>
  <si>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</si>
  <si>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</si>
  <si>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</si>
  <si>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</si>
  <si>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</si>
  <si>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</si>
  <si>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</si>
  <si>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</si>
  <si>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</si>
  <si>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</si>
  <si>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</si>
  <si>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</si>
  <si>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</si>
  <si>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</si>
  <si>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</si>
  <si>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</si>
  <si>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</si>
  <si>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</si>
  <si>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</si>
  <si>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</si>
  <si>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</si>
  <si>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</si>
  <si>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</si>
  <si>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</si>
  <si>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</si>
  <si>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</si>
  <si>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</si>
  <si>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</si>
  <si>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</si>
  <si>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</si>
  <si>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</si>
  <si>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</si>
  <si>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</si>
  <si>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</si>
  <si>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</si>
  <si>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</si>
  <si>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</si>
  <si>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</si>
  <si>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</si>
  <si>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</si>
  <si>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</si>
  <si>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</si>
  <si>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</si>
  <si>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</si>
  <si>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</si>
  <si>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</si>
  <si>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</si>
  <si>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</si>
  <si>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</si>
  <si>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</si>
  <si>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</si>
  <si>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</si>
  <si>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</si>
  <si>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</si>
  <si>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</si>
  <si>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</si>
  <si>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</si>
  <si>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</si>
  <si>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</si>
  <si>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</si>
  <si>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</si>
  <si>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</si>
  <si>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</si>
  <si>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</si>
  <si>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</si>
  <si>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</si>
  <si>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</si>
  <si>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</si>
  <si>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</si>
  <si>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</si>
  <si>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</si>
  <si>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</si>
  <si>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</si>
  <si>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</si>
  <si>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</si>
  <si>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</si>
  <si>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</si>
  <si>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</si>
  <si>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</si>
  <si>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</si>
  <si>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</si>
  <si>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</si>
  <si>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</si>
  <si>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</si>
  <si>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</si>
  <si>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</si>
  <si>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</si>
  <si>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</si>
  <si>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</si>
  <si>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</si>
  <si>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</si>
  <si>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</si>
  <si>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</si>
  <si>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</si>
  <si>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</si>
  <si>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</si>
  <si>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</si>
  <si>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</si>
  <si>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</si>
  <si>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</si>
  <si>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</si>
  <si>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</si>
  <si>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</si>
  <si>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</si>
  <si>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</si>
  <si>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</si>
  <si>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</si>
  <si>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</si>
  <si>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</si>
  <si>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</si>
  <si>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</si>
  <si>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</si>
  <si>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</si>
  <si>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</si>
  <si>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</si>
  <si>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</si>
  <si>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</si>
  <si>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</si>
  <si>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</si>
  <si>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</si>
  <si>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</si>
  <si>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</si>
  <si>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</si>
  <si>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</si>
  <si>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</si>
  <si>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</si>
  <si>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</si>
  <si>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</si>
  <si>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</si>
  <si>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</si>
  <si>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</si>
  <si>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</si>
  <si>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</si>
  <si>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</si>
  <si>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</si>
  <si>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</si>
  <si>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</si>
  <si>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</si>
  <si>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</si>
  <si>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</si>
  <si>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</si>
  <si>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</si>
  <si>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</si>
  <si>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</si>
  <si>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</si>
  <si>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</si>
  <si>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</si>
  <si>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</si>
  <si>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</si>
  <si>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</si>
  <si>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</si>
  <si>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</si>
  <si>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</si>
  <si>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</si>
  <si>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</si>
  <si>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</si>
  <si>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</si>
  <si>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</si>
  <si>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</si>
  <si>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</si>
  <si>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</si>
  <si>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</si>
  <si>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</si>
  <si>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</si>
  <si>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</si>
  <si>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</si>
  <si>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</si>
  <si>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</si>
  <si>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</si>
  <si>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</si>
  <si>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</si>
  <si>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</si>
  <si>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</si>
  <si>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</si>
  <si>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</si>
  <si>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</si>
  <si>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</si>
  <si>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</si>
  <si>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</si>
  <si>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</si>
  <si>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</si>
  <si>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</si>
  <si>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</si>
  <si>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</si>
  <si>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</si>
  <si>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</si>
  <si>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</si>
  <si>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</si>
  <si>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</si>
  <si>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</si>
  <si>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</si>
  <si>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</si>
  <si>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</si>
  <si>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</si>
  <si>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</si>
  <si>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</si>
  <si>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</si>
  <si>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</si>
  <si>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</si>
  <si>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</si>
  <si>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</si>
  <si>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</si>
  <si>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</si>
  <si>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</si>
  <si>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</si>
  <si>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</si>
  <si>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</si>
  <si>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</si>
  <si>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</si>
  <si>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</si>
  <si>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</si>
  <si>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</si>
  <si>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</si>
  <si>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</si>
  <si>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</si>
  <si>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</si>
  <si>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</si>
  <si>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</si>
  <si>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</si>
  <si>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</si>
  <si>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</si>
  <si>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</si>
  <si>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</si>
  <si>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</si>
  <si>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</si>
  <si>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</si>
  <si>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</si>
  <si>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</si>
  <si>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</si>
  <si>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</si>
  <si>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</si>
  <si>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</si>
  <si>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</si>
  <si>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</si>
  <si>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</si>
  <si>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</si>
  <si>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</si>
  <si>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</si>
  <si>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</si>
  <si>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</si>
  <si>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</si>
  <si>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</si>
  <si>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</si>
  <si>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</si>
  <si>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</si>
  <si>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</si>
  <si>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</si>
  <si>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</si>
  <si>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</si>
  <si>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</si>
  <si>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</si>
  <si>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</si>
  <si>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</si>
  <si>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</si>
  <si>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</si>
  <si>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</si>
  <si>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</si>
  <si>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</si>
  <si>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</si>
  <si>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</si>
  <si>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</si>
  <si>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</si>
  <si>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</si>
  <si>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</si>
  <si>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</si>
  <si>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</si>
  <si>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</si>
  <si>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</si>
  <si>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</si>
  <si>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</si>
  <si>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</si>
  <si>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</si>
  <si>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</si>
  <si>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</si>
  <si>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</si>
  <si>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</si>
  <si>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</si>
  <si>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</si>
  <si>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</si>
  <si>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</si>
  <si>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</si>
  <si>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</si>
  <si>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</si>
  <si>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</si>
  <si>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</si>
  <si>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</si>
  <si>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</si>
  <si>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</si>
  <si>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</si>
  <si>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</si>
  <si>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</si>
  <si>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</si>
  <si>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</si>
  <si>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</si>
  <si>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</si>
  <si>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</si>
  <si>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</si>
  <si>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</si>
  <si>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</si>
  <si>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</si>
  <si>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</si>
  <si>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</si>
  <si>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</si>
  <si>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</si>
  <si>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</si>
  <si>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</si>
  <si>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</si>
  <si>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</si>
  <si>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</si>
  <si>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</si>
  <si>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</si>
  <si>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</si>
  <si>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</si>
  <si>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</si>
  <si>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</si>
  <si>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</si>
  <si>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</si>
  <si>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</si>
  <si>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</si>
  <si>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</si>
  <si>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</si>
  <si>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</si>
  <si>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</si>
  <si>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</si>
  <si>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</si>
  <si>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</si>
  <si>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</si>
  <si>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</si>
  <si>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</si>
  <si>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</si>
  <si>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</si>
  <si>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</si>
  <si>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</si>
  <si>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</si>
  <si>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</si>
  <si>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</si>
  <si>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</si>
  <si>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</si>
  <si>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</si>
  <si>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</si>
  <si>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</si>
  <si>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</si>
  <si>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</si>
  <si>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</si>
  <si>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</si>
  <si>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</si>
  <si>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</si>
  <si>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</si>
  <si>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</si>
  <si>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</si>
  <si>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</si>
  <si>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</si>
  <si>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</si>
  <si>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</si>
  <si>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</si>
  <si>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</si>
  <si>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</si>
  <si>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</si>
  <si>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</si>
  <si>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</si>
  <si>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</si>
  <si>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</si>
  <si>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</si>
  <si>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</si>
  <si>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</si>
  <si>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</si>
  <si>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</si>
  <si>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</si>
  <si>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</si>
  <si>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</si>
  <si>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</si>
  <si>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</si>
  <si>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</si>
  <si>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</si>
  <si>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</si>
  <si>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</si>
  <si>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</si>
  <si>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</si>
  <si>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</si>
  <si>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</si>
  <si>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</si>
  <si>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</si>
  <si>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</si>
  <si>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</si>
  <si>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</si>
  <si>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</si>
  <si>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</si>
  <si>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</si>
  <si>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</si>
  <si>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</si>
  <si>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</si>
  <si>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</si>
  <si>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</si>
  <si>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</si>
  <si>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</si>
  <si>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</si>
  <si>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</si>
  <si>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</si>
  <si>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</si>
  <si>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</si>
  <si>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</si>
  <si>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</si>
  <si>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</si>
  <si>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</si>
  <si>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</si>
  <si>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</si>
  <si>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</si>
  <si>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</si>
  <si>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</si>
  <si>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</si>
  <si>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</si>
  <si>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</si>
  <si>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</si>
  <si>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</si>
  <si>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</si>
  <si>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</si>
  <si>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</si>
  <si>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</si>
  <si>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</si>
  <si>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</si>
  <si>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</si>
  <si>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</si>
  <si>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</si>
  <si>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</si>
  <si>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</si>
  <si>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</si>
  <si>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</si>
  <si>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</si>
  <si>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</si>
  <si>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</si>
  <si>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</si>
  <si>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</si>
  <si>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</si>
  <si>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</si>
  <si>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</si>
  <si>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</si>
  <si>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</si>
  <si>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</si>
  <si>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</si>
  <si>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</si>
  <si>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</si>
  <si>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</si>
  <si>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</si>
  <si>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</si>
  <si>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</si>
  <si>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</si>
  <si>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</si>
  <si>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</si>
  <si>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</si>
  <si>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</si>
  <si>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</si>
  <si>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</si>
  <si>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</si>
  <si>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</si>
  <si>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</si>
  <si>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</si>
  <si>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</si>
  <si>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</si>
  <si>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</si>
  <si>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</si>
  <si>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</si>
  <si>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</si>
  <si>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</si>
  <si>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</si>
  <si>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</si>
  <si>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</si>
  <si>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</si>
  <si>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</si>
  <si>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</si>
  <si>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</si>
  <si>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</si>
  <si>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</si>
  <si>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</si>
  <si>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</si>
  <si>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</si>
  <si>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</si>
  <si>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</si>
  <si>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</si>
  <si>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</si>
  <si>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</si>
  <si>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</si>
  <si>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</si>
  <si>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</si>
  <si>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</si>
  <si>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</si>
  <si>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</si>
  <si>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</si>
  <si>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</si>
  <si>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</si>
  <si>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</si>
  <si>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</si>
  <si>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</si>
  <si>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</si>
  <si>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</si>
  <si>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</si>
  <si>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</si>
  <si>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</si>
  <si>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</si>
  <si>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</si>
  <si>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</si>
  <si>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</si>
  <si>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</si>
  <si>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</si>
  <si>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</si>
  <si>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</si>
  <si>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</si>
  <si>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</si>
  <si>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</si>
  <si>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</si>
  <si>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</si>
  <si>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</si>
  <si>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</si>
  <si>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</si>
  <si>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</si>
  <si>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</si>
  <si>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</si>
  <si>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</si>
  <si>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</si>
  <si>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</si>
  <si>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</si>
  <si>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</si>
  <si>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</si>
  <si>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</si>
  <si>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</si>
  <si>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</si>
  <si>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</si>
  <si>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</si>
  <si>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</si>
  <si>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</si>
  <si>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</si>
  <si>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</si>
  <si>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</si>
  <si>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</si>
  <si>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</si>
  <si>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</si>
  <si>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</si>
  <si>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</si>
  <si>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</si>
  <si>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</si>
  <si>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</si>
  <si>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</si>
  <si>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</si>
  <si>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</si>
  <si>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</si>
  <si>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</si>
  <si>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</si>
  <si>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</si>
  <si>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</si>
  <si>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</si>
  <si>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</si>
  <si>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</si>
  <si>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</si>
  <si>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</si>
  <si>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</si>
  <si>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</si>
  <si>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</si>
  <si>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</si>
  <si>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</si>
  <si>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</si>
  <si>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</si>
  <si>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</si>
  <si>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</si>
  <si>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</si>
  <si>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</si>
  <si>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</si>
  <si>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</si>
  <si>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</si>
  <si>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</si>
  <si>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</si>
  <si>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</si>
  <si>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</si>
  <si>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</si>
  <si>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</si>
  <si>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</si>
  <si>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</si>
  <si>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</si>
  <si>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</si>
  <si>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</si>
  <si>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</si>
  <si>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</si>
  <si>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</si>
  <si>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</si>
  <si>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</si>
  <si>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</si>
  <si>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</si>
  <si>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</si>
  <si>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</si>
  <si>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</si>
  <si>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</si>
  <si>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</si>
  <si>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</si>
  <si>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</si>
  <si>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</si>
  <si>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</si>
  <si>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</si>
  <si>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</si>
  <si>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</si>
  <si>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</si>
  <si>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</si>
  <si>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</si>
  <si>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</si>
  <si>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</si>
  <si>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</si>
  <si>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</si>
  <si>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</si>
  <si>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</si>
  <si>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</si>
  <si>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</si>
  <si>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</si>
  <si>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</si>
  <si>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</si>
  <si>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</si>
  <si>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</si>
  <si>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</si>
  <si>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</si>
  <si>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</si>
  <si>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</si>
  <si>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</si>
  <si>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</si>
  <si>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</si>
  <si>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</si>
  <si>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</si>
  <si>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</si>
  <si>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</si>
  <si>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</si>
  <si>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</si>
  <si>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</si>
  <si>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</si>
  <si>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</si>
  <si>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</si>
  <si>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</si>
  <si>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</si>
  <si>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</si>
  <si>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</si>
  <si>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</si>
  <si>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</si>
  <si>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</si>
  <si>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</si>
  <si>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</si>
  <si>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</si>
  <si>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</si>
  <si>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</si>
  <si>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</si>
  <si>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</si>
  <si>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</si>
  <si>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</si>
  <si>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</si>
  <si>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</si>
  <si>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</si>
  <si>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</si>
  <si>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</si>
  <si>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</si>
  <si>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</si>
  <si>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</si>
  <si>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</si>
  <si>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</si>
  <si>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</si>
  <si>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</si>
  <si>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</si>
  <si>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</si>
  <si>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</si>
  <si>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</si>
  <si>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</si>
  <si>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</si>
  <si>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</si>
  <si>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</si>
  <si>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</si>
  <si>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</si>
  <si>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</si>
  <si>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</si>
  <si>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</si>
  <si>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</si>
  <si>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</si>
  <si>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</si>
  <si>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</si>
  <si>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</si>
  <si>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</si>
  <si>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</si>
  <si>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</si>
  <si>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</si>
  <si>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</si>
  <si>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</si>
  <si>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</si>
  <si>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</si>
  <si>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</si>
  <si>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</si>
  <si>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</si>
  <si>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</si>
  <si>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</si>
  <si>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</si>
  <si>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</si>
  <si>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</si>
  <si>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</si>
  <si>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</si>
  <si>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</si>
  <si>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</si>
  <si>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</si>
  <si>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</si>
  <si>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</si>
  <si>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</si>
  <si>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</si>
  <si>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</si>
  <si>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</si>
  <si>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</si>
  <si>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</si>
  <si>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</si>
  <si>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</si>
  <si>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</si>
  <si>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</si>
  <si>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</si>
  <si>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</si>
  <si>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</si>
  <si>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</si>
  <si>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</si>
  <si>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</si>
  <si>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</si>
  <si>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</si>
  <si>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</si>
  <si>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</si>
  <si>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</si>
  <si>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</si>
  <si>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</si>
  <si>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</si>
  <si>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</si>
  <si>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</si>
  <si>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</si>
  <si>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</si>
  <si>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</si>
  <si>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</si>
  <si>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</si>
  <si>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</si>
  <si>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</si>
  <si>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</si>
  <si>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</si>
  <si>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</si>
  <si>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</si>
  <si>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</si>
  <si>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</si>
  <si>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</si>
  <si>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</si>
  <si>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</si>
  <si>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</si>
  <si>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</si>
  <si>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</si>
  <si>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</si>
  <si>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</si>
  <si>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</si>
  <si>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</si>
  <si>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</si>
  <si>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</si>
  <si>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</si>
  <si>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</si>
  <si>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</si>
  <si>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</si>
  <si>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</si>
  <si>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</si>
  <si>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</si>
  <si>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</si>
  <si>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</si>
  <si>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</si>
  <si>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</si>
  <si>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</si>
  <si>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</si>
  <si>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</si>
  <si>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</si>
  <si>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</si>
  <si>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</si>
  <si>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</si>
  <si>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</si>
  <si>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</si>
  <si>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</si>
  <si>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</si>
  <si>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</si>
  <si>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</si>
  <si>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</si>
  <si>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</si>
  <si>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</si>
  <si>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</si>
  <si>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</si>
  <si>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</si>
  <si>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</si>
  <si>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</si>
  <si>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</si>
  <si>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</si>
  <si>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</si>
  <si>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</si>
  <si>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</si>
  <si>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</si>
  <si>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</si>
  <si>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</si>
  <si>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</si>
  <si>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</si>
  <si>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</si>
  <si>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</si>
  <si>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</si>
  <si>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</si>
  <si>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</si>
  <si>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</si>
  <si>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</si>
  <si>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</si>
  <si>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</si>
  <si>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</si>
  <si>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</si>
  <si>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</si>
  <si>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</si>
  <si>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</si>
  <si>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</si>
  <si>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</si>
  <si>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</si>
  <si>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</si>
  <si>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</si>
  <si>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</si>
  <si>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</si>
  <si>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</si>
  <si>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</si>
  <si>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</si>
  <si>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</si>
  <si>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</si>
  <si>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</si>
  <si>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</si>
  <si>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</si>
  <si>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</si>
  <si>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</si>
  <si>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</si>
  <si>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</si>
  <si>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</si>
  <si>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</si>
  <si>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</si>
  <si>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</si>
  <si>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</si>
  <si>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</si>
  <si>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</si>
  <si>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</si>
  <si>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</si>
  <si>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</si>
  <si>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</si>
  <si>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</si>
  <si>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</si>
  <si>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</si>
  <si>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</si>
  <si>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</si>
  <si>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</si>
  <si>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</si>
  <si>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</si>
  <si>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</si>
  <si>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</si>
  <si>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</si>
  <si>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</si>
  <si>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</si>
  <si>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</si>
  <si>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</si>
  <si>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</si>
  <si>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</si>
  <si>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</si>
  <si>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</si>
  <si>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</si>
  <si>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</si>
  <si>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</si>
  <si>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</si>
  <si>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</si>
  <si>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</si>
  <si>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</si>
  <si>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</si>
  <si>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</si>
  <si>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</si>
  <si>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</si>
  <si>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</si>
  <si>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</si>
  <si>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</si>
  <si>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</si>
  <si>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</si>
  <si>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</si>
  <si>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</si>
  <si>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</si>
  <si>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</si>
  <si>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</si>
  <si>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</si>
  <si>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</si>
  <si>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</si>
  <si>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</si>
  <si>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</si>
  <si>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</si>
  <si>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</si>
  <si>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</si>
  <si>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</si>
  <si>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</si>
  <si>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</si>
  <si>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</si>
  <si>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</si>
  <si>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</si>
  <si>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</si>
  <si>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</si>
  <si>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</si>
  <si>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</si>
  <si>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</si>
  <si>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</si>
  <si>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</si>
  <si>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</si>
  <si>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</si>
  <si>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</si>
  <si>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</si>
  <si>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</si>
  <si>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</si>
  <si>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</si>
  <si>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</si>
  <si>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</si>
  <si>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</si>
  <si>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</si>
  <si>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</si>
  <si>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</si>
  <si>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</si>
  <si>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</si>
  <si>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</si>
  <si>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</si>
  <si>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</si>
  <si>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</si>
  <si>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</si>
  <si>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</si>
  <si>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</si>
  <si>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</si>
  <si>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</si>
  <si>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</si>
  <si>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</si>
  <si>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</si>
  <si>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</si>
  <si>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</si>
  <si>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</si>
  <si>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</si>
  <si>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</si>
  <si>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</si>
  <si>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</si>
  <si>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</si>
  <si>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</si>
  <si>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</si>
  <si>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</si>
  <si>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</si>
  <si>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</si>
  <si>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</si>
  <si>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</si>
  <si>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</si>
  <si>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</si>
  <si>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</si>
  <si>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</si>
  <si>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</si>
  <si>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</si>
  <si>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</si>
  <si>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</si>
  <si>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</si>
  <si>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</si>
  <si>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</si>
  <si>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</si>
  <si>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</si>
  <si>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</si>
  <si>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</si>
  <si>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</si>
  <si>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</si>
  <si>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</si>
  <si>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</si>
  <si>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</si>
  <si>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</si>
  <si>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</si>
  <si>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</si>
  <si>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</si>
  <si>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</si>
  <si>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</si>
  <si>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</si>
  <si>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</si>
  <si>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</si>
  <si>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</si>
  <si>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</si>
  <si>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</si>
  <si>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</si>
  <si>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</si>
  <si>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</si>
  <si>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</si>
  <si>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</si>
  <si>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</si>
  <si>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</si>
  <si>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</si>
  <si>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</si>
  <si>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</si>
  <si>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</si>
  <si>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</si>
  <si>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</si>
  <si>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</si>
  <si>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</si>
  <si>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</si>
  <si>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</si>
  <si>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</si>
  <si>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</si>
  <si>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</si>
  <si>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</si>
  <si>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</si>
  <si>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</si>
  <si>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</si>
  <si>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</si>
  <si>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</si>
  <si>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</si>
  <si>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</si>
  <si>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</si>
  <si>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</si>
  <si>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</si>
  <si>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</si>
  <si>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</si>
  <si>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</si>
  <si>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</si>
  <si>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</si>
  <si>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</si>
  <si>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</si>
  <si>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</si>
  <si>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</si>
  <si>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</si>
  <si>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</si>
  <si>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</si>
  <si>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</si>
  <si>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</si>
  <si>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</si>
  <si>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</si>
  <si>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</si>
  <si>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</si>
  <si>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</si>
  <si>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</si>
  <si>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</si>
  <si>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</si>
  <si>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</si>
  <si>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</si>
  <si>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</si>
  <si>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</si>
  <si>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</si>
  <si>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</si>
  <si>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</si>
  <si>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</si>
  <si>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</si>
  <si>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</si>
  <si>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</si>
  <si>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</si>
  <si>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</si>
  <si>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</si>
  <si>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</si>
  <si>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</si>
  <si>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</si>
  <si>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</si>
  <si>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</si>
  <si>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</si>
  <si>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</si>
  <si>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</si>
  <si>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</si>
  <si>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</si>
  <si>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</si>
  <si>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</si>
  <si>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</si>
  <si>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</si>
  <si>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</si>
  <si>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</si>
  <si>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</si>
  <si>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</si>
  <si>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</si>
  <si>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</si>
  <si>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</si>
  <si>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</si>
  <si>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</si>
  <si>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</si>
  <si>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</si>
  <si>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</si>
  <si>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</si>
  <si>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</si>
  <si>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</si>
  <si>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</si>
  <si>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</si>
  <si>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</si>
  <si>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</si>
  <si>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</si>
  <si>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</si>
  <si>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</si>
  <si>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</si>
  <si>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</si>
  <si>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</si>
  <si>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</si>
  <si>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</si>
  <si>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</si>
  <si>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</si>
  <si>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</si>
  <si>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</si>
  <si>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</si>
  <si>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</si>
  <si>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</si>
  <si>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</si>
  <si>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</si>
  <si>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</si>
  <si>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</si>
  <si>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</si>
  <si>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</si>
  <si>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</si>
  <si>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</si>
  <si>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</si>
  <si>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</si>
  <si>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</si>
  <si>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</si>
  <si>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</si>
  <si>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</si>
  <si>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</si>
  <si>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</si>
  <si>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</si>
  <si>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</si>
  <si>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</si>
  <si>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</si>
  <si>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</si>
  <si>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</si>
  <si>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</si>
  <si>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</si>
  <si>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</si>
  <si>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</si>
  <si>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</si>
  <si>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</si>
  <si>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</si>
  <si>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</si>
  <si>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</si>
  <si>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</si>
  <si>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</si>
  <si>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</si>
  <si>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</si>
  <si>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</si>
  <si>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</si>
  <si>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</si>
  <si>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</si>
  <si>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</si>
  <si>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</si>
  <si>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</si>
  <si>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</si>
  <si>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</si>
  <si>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</si>
  <si>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</si>
  <si>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</si>
  <si>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</si>
  <si>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</si>
  <si>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</si>
  <si>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</si>
  <si>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</si>
  <si>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</si>
  <si>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</si>
  <si>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</si>
  <si>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</si>
  <si>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</si>
  <si>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</si>
  <si>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</si>
  <si>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</si>
  <si>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</si>
  <si>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</si>
  <si>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</si>
  <si>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</si>
  <si>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</si>
  <si>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</si>
  <si>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</si>
  <si>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</si>
  <si>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</si>
  <si>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</si>
  <si>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</si>
  <si>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</si>
  <si>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</si>
  <si>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</si>
  <si>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</si>
  <si>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</si>
  <si>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</si>
  <si>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</si>
  <si>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</si>
  <si>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</si>
  <si>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</si>
  <si>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</si>
  <si>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</si>
  <si>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</si>
  <si>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</si>
  <si>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</si>
  <si>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</si>
  <si>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</si>
  <si>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</si>
  <si>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</si>
  <si>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</si>
  <si>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</si>
  <si>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</si>
  <si>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</si>
  <si>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</si>
  <si>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</si>
  <si>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</si>
  <si>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</si>
  <si>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</si>
  <si>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</si>
  <si>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</si>
  <si>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</si>
  <si>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</si>
  <si>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</si>
  <si>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</si>
  <si>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</si>
  <si>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</si>
  <si>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</si>
  <si>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</si>
  <si>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</si>
  <si>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</si>
  <si>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</si>
  <si>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</si>
  <si>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</si>
  <si>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</si>
  <si>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</si>
  <si>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</si>
  <si>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</si>
  <si>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</si>
  <si>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</si>
  <si>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</si>
  <si>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</si>
  <si>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</si>
  <si>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</si>
  <si>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</si>
  <si>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</si>
  <si>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</si>
  <si>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</si>
  <si>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</si>
  <si>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</si>
  <si>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</si>
  <si>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</si>
  <si>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</si>
  <si>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</si>
  <si>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</si>
  <si>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</si>
  <si>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</si>
  <si>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</si>
  <si>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</si>
  <si>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</si>
  <si>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</si>
  <si>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</si>
  <si>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</si>
  <si>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</si>
  <si>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</si>
  <si>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</si>
  <si>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</si>
  <si>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</si>
  <si>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</si>
  <si>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</si>
  <si>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</si>
  <si>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</si>
  <si>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</si>
  <si>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</si>
  <si>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</si>
  <si>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</si>
  <si>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</si>
  <si>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</si>
  <si>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</si>
  <si>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</si>
  <si>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</si>
  <si>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</si>
  <si>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</si>
  <si>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</si>
  <si>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</si>
  <si>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</si>
  <si>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</si>
  <si>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</si>
  <si>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</si>
  <si>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</si>
  <si>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</si>
  <si>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</si>
  <si>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</si>
  <si>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</si>
  <si>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</si>
  <si>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</si>
  <si>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</si>
  <si>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</si>
  <si>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</si>
  <si>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</si>
  <si>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</si>
  <si>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</si>
  <si>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</si>
  <si>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</si>
  <si>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</si>
  <si>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</si>
  <si>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</si>
  <si>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</si>
  <si>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</si>
  <si>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</si>
  <si>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</si>
  <si>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</si>
  <si>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</si>
  <si>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</si>
  <si>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</si>
  <si>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</si>
  <si>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</si>
  <si>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</si>
  <si>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</si>
  <si>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</si>
  <si>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</si>
  <si>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</si>
  <si>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</si>
  <si>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</si>
  <si>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</si>
  <si>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</si>
  <si>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</si>
  <si>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</si>
  <si>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</si>
  <si>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</si>
  <si>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</si>
  <si>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</si>
  <si>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</si>
  <si>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</si>
  <si>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</si>
  <si>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</si>
  <si>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</si>
  <si>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</si>
  <si>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</si>
  <si>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</si>
  <si>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</si>
  <si>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</si>
  <si>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</si>
  <si>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</si>
  <si>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</si>
  <si>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</si>
  <si>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</si>
  <si>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</si>
  <si>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</si>
  <si>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</si>
  <si>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</si>
  <si>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</si>
  <si>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</si>
  <si>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</si>
  <si>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</si>
  <si>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</si>
  <si>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</si>
  <si>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</si>
  <si>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</si>
  <si>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</si>
  <si>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</si>
  <si>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</si>
  <si>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</si>
  <si>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</si>
  <si>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</si>
  <si>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</si>
  <si>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</si>
  <si>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</si>
  <si>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</si>
  <si>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</si>
  <si>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</si>
  <si>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</si>
  <si>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</si>
  <si>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</si>
  <si>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</si>
  <si>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</si>
  <si>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</si>
  <si>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</si>
  <si>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</si>
  <si>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</si>
  <si>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</si>
  <si>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</si>
  <si>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</si>
  <si>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</si>
  <si>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</si>
  <si>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</si>
  <si>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</si>
  <si>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</si>
  <si>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</si>
  <si>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</si>
  <si>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</si>
  <si>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</si>
  <si>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</si>
  <si>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</si>
  <si>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</si>
  <si>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</si>
  <si>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</si>
  <si>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</si>
  <si>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</si>
  <si>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</si>
  <si>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</si>
  <si>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</si>
  <si>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</si>
  <si>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</si>
  <si>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</si>
  <si>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</si>
  <si>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</si>
  <si>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</si>
  <si>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</si>
  <si>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</si>
  <si>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</si>
  <si>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</si>
  <si>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</si>
  <si>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</si>
  <si>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</si>
  <si>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</si>
  <si>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</si>
  <si>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</si>
  <si>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</si>
  <si>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</si>
  <si>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</si>
  <si>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</si>
  <si>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</si>
  <si>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</si>
  <si>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</si>
  <si>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</si>
  <si>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</si>
  <si>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</si>
  <si>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</si>
  <si>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</si>
  <si>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</si>
  <si>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</si>
  <si>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</si>
  <si>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</si>
  <si>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</si>
  <si>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</si>
  <si>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</si>
  <si>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</si>
  <si>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</si>
  <si>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</si>
  <si>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</si>
  <si>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</si>
  <si>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</si>
  <si>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</si>
  <si>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</si>
  <si>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</si>
  <si>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</si>
  <si>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</si>
  <si>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</si>
  <si>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</si>
  <si>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</si>
  <si>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</si>
  <si>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</si>
  <si>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</si>
  <si>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</si>
  <si>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</si>
  <si>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</si>
  <si>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</si>
  <si>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</si>
  <si>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</si>
  <si>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</si>
  <si>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</si>
  <si>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</si>
  <si>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</si>
  <si>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</si>
  <si>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</si>
  <si>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</si>
  <si>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</si>
  <si>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</si>
  <si>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</si>
  <si>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</si>
  <si>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</si>
  <si>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</si>
  <si>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</si>
  <si>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</si>
  <si>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</si>
  <si>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</si>
  <si>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</si>
  <si>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</si>
  <si>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</si>
  <si>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</si>
  <si>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</si>
  <si>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</si>
  <si>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</si>
  <si>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</si>
  <si>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</si>
  <si>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</si>
  <si>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</si>
  <si>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</si>
  <si>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</si>
  <si>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</si>
  <si>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</si>
  <si>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</si>
  <si>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</si>
  <si>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</si>
  <si>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</si>
  <si>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</si>
  <si>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</si>
  <si>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</si>
  <si>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</si>
  <si>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</si>
  <si>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</si>
  <si>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</si>
  <si>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</si>
  <si>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</si>
  <si>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</si>
  <si>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</si>
  <si>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</si>
  <si>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</si>
  <si>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</si>
  <si>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</si>
  <si>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</si>
  <si>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</si>
  <si>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</si>
  <si>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</si>
  <si>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</si>
  <si>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</si>
  <si>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</si>
  <si>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</si>
  <si>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</si>
  <si>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</si>
  <si>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</si>
  <si>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</si>
  <si>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</si>
  <si>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</si>
  <si>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</si>
  <si>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</si>
  <si>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</si>
  <si>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</si>
  <si>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</si>
  <si>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</si>
  <si>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</si>
  <si>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</si>
  <si>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</si>
  <si>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</si>
  <si>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</si>
  <si>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</si>
  <si>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</si>
  <si>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</si>
  <si>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</si>
  <si>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</si>
  <si>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</si>
  <si>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</si>
  <si>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</si>
  <si>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</si>
  <si>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</si>
  <si>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</si>
  <si>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</si>
  <si>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</si>
  <si>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</si>
  <si>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</si>
  <si>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</si>
  <si>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</si>
  <si>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</si>
  <si>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</si>
  <si>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</si>
  <si>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</si>
  <si>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</si>
  <si>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</si>
  <si>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</si>
  <si>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</si>
  <si>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</si>
  <si>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</si>
  <si>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</si>
  <si>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</si>
  <si>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</si>
  <si>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</si>
  <si>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</si>
  <si>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</si>
  <si>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</si>
  <si>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</si>
  <si>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</si>
  <si>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</si>
  <si>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</si>
  <si>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</si>
  <si>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</si>
  <si>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</si>
  <si>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</si>
  <si>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</si>
  <si>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</si>
  <si>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</si>
  <si>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</si>
  <si>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</si>
  <si>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</si>
  <si>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</si>
  <si>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</si>
  <si>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</si>
  <si>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</si>
  <si>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</si>
  <si>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</si>
  <si>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</si>
  <si>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</si>
  <si>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</si>
  <si>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</si>
  <si>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</si>
  <si>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</si>
  <si>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</si>
  <si>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</si>
  <si>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</si>
  <si>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</si>
  <si>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</si>
  <si>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</si>
  <si>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</si>
  <si>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</si>
  <si>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</si>
  <si>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</si>
  <si>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</si>
  <si>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</si>
  <si>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</si>
  <si>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</si>
  <si>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</si>
  <si>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</si>
  <si>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</si>
  <si>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</si>
  <si>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</si>
  <si>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</si>
  <si>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</si>
  <si>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</si>
  <si>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</si>
  <si>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</si>
  <si>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</si>
  <si>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</si>
  <si>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</si>
  <si>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</si>
  <si>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</si>
  <si>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</si>
  <si>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</si>
  <si>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</si>
  <si>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</si>
  <si>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</si>
  <si>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</si>
  <si>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</si>
  <si>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</si>
  <si>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</si>
  <si>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</si>
  <si>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</si>
  <si>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</si>
  <si>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</si>
  <si>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</si>
  <si>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</si>
  <si>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</si>
  <si>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</si>
  <si>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</si>
  <si>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</si>
  <si>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</si>
  <si>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</si>
  <si>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</si>
  <si>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</si>
  <si>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</si>
  <si>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</si>
  <si>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</si>
  <si>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</si>
  <si>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</si>
  <si>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</si>
  <si>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</si>
  <si>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</si>
  <si>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</si>
  <si>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</si>
  <si>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</si>
  <si>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</si>
  <si>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</si>
  <si>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</si>
  <si>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</si>
  <si>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</si>
  <si>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</si>
  <si>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</si>
  <si>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</si>
  <si>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</si>
  <si>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</si>
  <si>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</si>
  <si>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</si>
  <si>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</si>
  <si>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</si>
  <si>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</si>
  <si>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</si>
  <si>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</si>
  <si>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</si>
  <si>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</si>
  <si>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</si>
  <si>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</si>
  <si>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</si>
  <si>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</si>
  <si>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</si>
  <si>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</si>
  <si>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</si>
  <si>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</si>
  <si>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</si>
  <si>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</si>
  <si>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</si>
  <si>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</si>
  <si>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</si>
  <si>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</si>
  <si>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</si>
  <si>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</si>
  <si>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</si>
  <si>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</si>
  <si>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</si>
  <si>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</si>
  <si>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</si>
  <si>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</si>
  <si>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</si>
  <si>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</si>
  <si>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</si>
  <si>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</si>
  <si>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</si>
  <si>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</si>
  <si>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</si>
  <si>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</si>
  <si>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</si>
  <si>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</si>
  <si>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</si>
  <si>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</si>
  <si>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</si>
  <si>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</si>
  <si>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</si>
  <si>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</si>
  <si>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</si>
  <si>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</si>
  <si>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</si>
  <si>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</si>
  <si>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</si>
  <si>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</si>
  <si>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</si>
  <si>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</si>
  <si>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</si>
  <si>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</si>
  <si>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</si>
  <si>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</si>
  <si>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</si>
  <si>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</si>
  <si>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</si>
  <si>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</si>
  <si>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</si>
  <si>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</si>
  <si>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</si>
  <si>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</si>
  <si>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</si>
  <si>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</si>
  <si>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</si>
  <si>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</si>
  <si>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</si>
  <si>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</si>
  <si>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</si>
  <si>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</si>
  <si>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</si>
  <si>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</si>
  <si>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</si>
  <si>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</si>
  <si>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</si>
  <si>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</si>
  <si>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</si>
  <si>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</si>
  <si>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</si>
  <si>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</si>
  <si>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</si>
  <si>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</si>
  <si>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</si>
  <si>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</si>
  <si>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</si>
  <si>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</si>
  <si>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</si>
  <si>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</si>
  <si>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</si>
  <si>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</si>
  <si>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</si>
  <si>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</si>
  <si>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</si>
  <si>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</si>
  <si>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</si>
  <si>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</si>
  <si>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</si>
  <si>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</si>
  <si>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</si>
  <si>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</si>
  <si>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</si>
  <si>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</si>
  <si>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</si>
  <si>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</si>
  <si>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</si>
  <si>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</si>
  <si>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</si>
  <si>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</si>
  <si>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</si>
  <si>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</si>
  <si>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</si>
  <si>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</si>
  <si>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</si>
  <si>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</si>
  <si>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</si>
  <si>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</si>
  <si>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</si>
  <si>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</si>
  <si>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</si>
  <si>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</si>
  <si>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</si>
  <si>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</si>
  <si>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</si>
  <si>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</si>
  <si>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</si>
  <si>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</si>
  <si>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</si>
  <si>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</si>
  <si>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</si>
  <si>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</si>
  <si>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</si>
  <si>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</si>
  <si>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</si>
  <si>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</si>
  <si>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</si>
  <si>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</si>
  <si>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</si>
  <si>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</si>
  <si>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</si>
  <si>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</si>
  <si>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</si>
  <si>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</si>
  <si>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</si>
  <si>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</si>
  <si>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</si>
  <si>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</si>
  <si>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</si>
  <si>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</si>
  <si>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</si>
  <si>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</si>
  <si>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</si>
  <si>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</si>
  <si>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</si>
  <si>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</si>
  <si>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</si>
  <si>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</si>
  <si>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</si>
  <si>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</si>
  <si>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</si>
  <si>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</si>
  <si>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</si>
  <si>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</si>
  <si>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</si>
  <si>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</si>
  <si>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</si>
  <si>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</si>
  <si>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</si>
  <si>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</si>
  <si>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</si>
  <si>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</si>
  <si>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</si>
  <si>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</si>
  <si>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</si>
  <si>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</si>
  <si>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</si>
  <si>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</si>
  <si>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</si>
  <si>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</si>
  <si>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</si>
  <si>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</si>
  <si>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</si>
  <si>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</si>
  <si>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</si>
  <si>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</si>
  <si>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</si>
  <si>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</si>
  <si>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</si>
  <si>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</si>
  <si>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</si>
  <si>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</si>
  <si>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</si>
  <si>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</si>
  <si>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</si>
  <si>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</si>
  <si>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</si>
  <si>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</si>
  <si>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</si>
  <si>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</si>
  <si>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</si>
  <si>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</si>
  <si>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</si>
  <si>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</si>
  <si>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</si>
  <si>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</si>
  <si>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</si>
  <si>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</si>
  <si>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</si>
  <si>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</si>
  <si>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</si>
  <si>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</si>
  <si>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</si>
  <si>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</si>
  <si>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</si>
  <si>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</si>
  <si>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</si>
  <si>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</si>
  <si>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</si>
  <si>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</si>
  <si>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</si>
  <si>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</si>
  <si>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</si>
  <si>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</si>
  <si>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</si>
  <si>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</si>
  <si>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</si>
  <si>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</si>
  <si>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</si>
  <si>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</si>
  <si>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</si>
  <si>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</si>
  <si>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</si>
  <si>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</si>
  <si>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</si>
  <si>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</si>
  <si>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</si>
  <si>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</si>
  <si>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</si>
  <si>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</si>
  <si>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</si>
  <si>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</si>
  <si>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</si>
  <si>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</si>
  <si>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</si>
  <si>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</si>
  <si>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</si>
  <si>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</si>
  <si>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</si>
  <si>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</si>
  <si>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</si>
  <si>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</si>
  <si>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</si>
  <si>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</si>
  <si>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</si>
  <si>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</si>
  <si>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</si>
  <si>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</si>
  <si>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</si>
  <si>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</si>
  <si>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</si>
  <si>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</si>
  <si>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</si>
  <si>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</si>
  <si>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</si>
  <si>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</si>
  <si>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</si>
  <si>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</si>
  <si>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</si>
  <si>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</si>
  <si>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</si>
  <si>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</si>
  <si>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</si>
  <si>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</si>
  <si>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</si>
  <si>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</si>
  <si>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</si>
  <si>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</si>
  <si>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</si>
  <si>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</si>
  <si>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</si>
  <si>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</si>
  <si>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</si>
  <si>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</si>
  <si>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</si>
  <si>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</si>
  <si>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</si>
  <si>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</si>
  <si>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</si>
  <si>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</si>
  <si>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</si>
  <si>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</si>
  <si>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</si>
  <si>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</si>
  <si>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</si>
  <si>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</si>
  <si>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</si>
  <si>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</si>
  <si>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</si>
  <si>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</si>
  <si>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</si>
  <si>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</si>
  <si>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</si>
  <si>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</si>
  <si>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</si>
  <si>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</si>
  <si>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</si>
  <si>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</si>
  <si>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</si>
  <si>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</si>
  <si>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</si>
  <si>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</si>
  <si>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</si>
  <si>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</si>
  <si>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</si>
  <si>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</si>
  <si>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</si>
  <si>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</si>
  <si>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</si>
  <si>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</si>
  <si>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</si>
  <si>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</si>
  <si>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</si>
  <si>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</si>
  <si>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</si>
  <si>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</si>
  <si>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</si>
  <si>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</si>
  <si>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</si>
  <si>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</si>
  <si>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</si>
  <si>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</si>
  <si>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</si>
  <si>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</si>
  <si>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</si>
  <si>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</si>
  <si>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</si>
  <si>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</si>
  <si>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</si>
  <si>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</si>
  <si>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</si>
  <si>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</si>
  <si>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</si>
  <si>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</si>
  <si>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</si>
  <si>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</si>
  <si>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</si>
  <si>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</si>
  <si>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</si>
  <si>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</si>
  <si>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</si>
  <si>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</si>
  <si>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</si>
  <si>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</si>
  <si>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</si>
  <si>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</si>
  <si>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</si>
  <si>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</si>
  <si>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</si>
  <si>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</si>
  <si>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</si>
  <si>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</si>
  <si>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</si>
  <si>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</si>
  <si>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</si>
  <si>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</si>
  <si>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</si>
  <si>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</si>
  <si>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</si>
  <si>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</si>
  <si>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</si>
  <si>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</si>
  <si>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</si>
  <si>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</si>
  <si>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</si>
  <si>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</si>
  <si>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</si>
  <si>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</si>
  <si>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</si>
  <si>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</si>
  <si>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</si>
  <si>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</si>
  <si>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</si>
  <si>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</si>
  <si>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</si>
  <si>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</si>
  <si>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</si>
  <si>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</si>
  <si>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</si>
  <si>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</si>
  <si>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</si>
  <si>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</si>
  <si>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</si>
  <si>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</si>
  <si>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</si>
  <si>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</si>
  <si>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</si>
  <si>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</si>
  <si>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</si>
  <si>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</si>
  <si>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</si>
  <si>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</si>
  <si>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</si>
  <si>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</si>
  <si>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</si>
  <si>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</si>
  <si>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</si>
  <si>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</si>
  <si>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</si>
  <si>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</si>
  <si>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</si>
  <si>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</si>
  <si>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</si>
  <si>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</si>
  <si>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</si>
  <si>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</si>
  <si>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</si>
  <si>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</si>
  <si>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</si>
  <si>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</si>
  <si>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</si>
  <si>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</si>
  <si>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</si>
  <si>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</si>
  <si>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</si>
  <si>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</si>
  <si>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</si>
  <si>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</si>
  <si>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</si>
  <si>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</si>
  <si>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</si>
  <si>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</si>
  <si>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</si>
  <si>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</si>
  <si>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</si>
  <si>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</si>
  <si>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</si>
  <si>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</si>
  <si>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</si>
  <si>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</si>
  <si>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</si>
  <si>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</si>
  <si>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</si>
  <si>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</si>
  <si>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</si>
  <si>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</si>
  <si>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</si>
  <si>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</si>
  <si>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</si>
  <si>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</si>
  <si>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</si>
  <si>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</si>
  <si>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</si>
  <si>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</si>
  <si>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</si>
  <si>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</si>
  <si>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</si>
  <si>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</si>
  <si>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</si>
  <si>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</si>
  <si>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</si>
  <si>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</si>
  <si>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</si>
  <si>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</si>
  <si>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</si>
  <si>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</si>
  <si>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</si>
  <si>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</si>
  <si>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</si>
  <si>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</si>
  <si>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</si>
  <si>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</si>
  <si>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</si>
  <si>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</si>
  <si>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</si>
  <si>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</si>
  <si>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</si>
  <si>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</si>
  <si>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</si>
  <si>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</si>
  <si>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</si>
  <si>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</si>
  <si>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</si>
  <si>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</si>
  <si>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</si>
  <si>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</si>
  <si>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</si>
  <si>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</si>
  <si>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</si>
  <si>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</si>
  <si>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</si>
  <si>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</si>
  <si>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</si>
  <si>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</si>
  <si>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</si>
  <si>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</si>
  <si>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</si>
  <si>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</si>
  <si>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</si>
  <si>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</si>
  <si>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</si>
  <si>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</si>
  <si>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</si>
  <si>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</si>
  <si>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</si>
  <si>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</si>
  <si>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</si>
  <si>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</si>
  <si>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</si>
  <si>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</si>
  <si>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</si>
  <si>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</si>
  <si>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</si>
  <si>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</si>
  <si>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</si>
  <si>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</si>
  <si>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</si>
  <si>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</si>
  <si>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</si>
  <si>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</si>
  <si>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</si>
  <si>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</si>
  <si>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</si>
  <si>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</si>
  <si>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</si>
  <si>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</si>
  <si>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</si>
  <si>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</si>
  <si>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</si>
  <si>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</si>
  <si>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</si>
  <si>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</si>
  <si>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</si>
  <si>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</si>
  <si>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</si>
  <si>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</si>
  <si>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</si>
  <si>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</si>
  <si>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</si>
  <si>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</si>
  <si>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</si>
  <si>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</si>
  <si>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</si>
  <si>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</si>
  <si>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</si>
  <si>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</si>
  <si>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</si>
  <si>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</si>
  <si>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</si>
  <si>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</si>
  <si>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</si>
  <si>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</si>
  <si>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</si>
  <si>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</si>
  <si>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</si>
  <si>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</si>
  <si>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</si>
  <si>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</si>
  <si>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</si>
  <si>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</si>
  <si>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</si>
  <si>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</si>
  <si>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</si>
  <si>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</si>
  <si>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</si>
  <si>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</si>
  <si>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</si>
  <si>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</si>
  <si>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</si>
  <si>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</si>
  <si>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</si>
  <si>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</si>
  <si>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</si>
  <si>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</si>
  <si>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</si>
  <si>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</si>
  <si>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</si>
  <si>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</si>
  <si>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</si>
  <si>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</si>
  <si>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</si>
  <si>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</si>
  <si>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</si>
  <si>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</si>
  <si>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</si>
  <si>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</si>
  <si>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</si>
  <si>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</si>
  <si>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</si>
  <si>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</si>
  <si>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</si>
  <si>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</si>
  <si>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</si>
  <si>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</si>
  <si>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</si>
  <si>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</si>
  <si>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</si>
  <si>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</si>
  <si>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</si>
  <si>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</si>
  <si>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</si>
  <si>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</si>
  <si>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</si>
  <si>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</si>
  <si>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</si>
  <si>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</si>
  <si>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</si>
  <si>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</si>
  <si>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</si>
  <si>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</si>
  <si>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</si>
  <si>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</si>
  <si>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</si>
  <si>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</si>
  <si>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</si>
  <si>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</si>
  <si>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</si>
  <si>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</si>
  <si>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</si>
  <si>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</si>
  <si>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</si>
  <si>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</si>
  <si>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</si>
  <si>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</si>
  <si>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</si>
  <si>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</si>
  <si>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</si>
  <si>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</si>
  <si>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</si>
  <si>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</si>
  <si>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</si>
  <si>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</si>
  <si>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</si>
  <si>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</si>
  <si>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</si>
  <si>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</si>
  <si>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</si>
  <si>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</si>
  <si>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</si>
  <si>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</si>
  <si>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</si>
  <si>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</si>
  <si>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</si>
  <si>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</si>
  <si>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</si>
  <si>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</si>
  <si>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</si>
  <si>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</si>
  <si>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</si>
  <si>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</si>
  <si>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</si>
  <si>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</si>
  <si>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</si>
  <si>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</si>
  <si>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</si>
  <si>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</si>
  <si>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</si>
  <si>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</si>
  <si>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</si>
  <si>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</si>
  <si>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</si>
  <si>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</si>
  <si>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</si>
  <si>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</si>
  <si>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</si>
  <si>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</si>
  <si>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</si>
  <si>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</si>
  <si>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</si>
  <si>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</si>
  <si>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</si>
  <si>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</si>
  <si>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</si>
  <si>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</si>
  <si>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</si>
  <si>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</si>
  <si>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</si>
  <si>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</si>
  <si>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</si>
  <si>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</si>
  <si>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</si>
  <si>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</si>
  <si>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</si>
  <si>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</si>
  <si>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</si>
  <si>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</si>
  <si>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</si>
  <si>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</si>
  <si>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</si>
  <si>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</si>
  <si>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</si>
  <si>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</si>
  <si>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</si>
  <si>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</si>
  <si>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</si>
  <si>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</si>
  <si>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</si>
  <si>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</si>
  <si>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</si>
  <si>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</si>
  <si>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</si>
  <si>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</si>
  <si>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</si>
  <si>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</si>
  <si>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</si>
  <si>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</si>
  <si>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</si>
  <si>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</si>
  <si>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</si>
  <si>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</si>
  <si>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</si>
  <si>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</si>
  <si>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</si>
  <si>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</si>
  <si>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</si>
  <si>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</si>
  <si>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</si>
  <si>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</si>
  <si>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</si>
  <si>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</si>
  <si>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</si>
  <si>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</si>
  <si>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</si>
  <si>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</si>
  <si>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</si>
  <si>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</si>
  <si>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</si>
  <si>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</si>
  <si>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</si>
  <si>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</si>
  <si>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</si>
  <si>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</si>
  <si>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</si>
  <si>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</si>
  <si>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</si>
  <si>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</si>
  <si>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</si>
  <si>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</si>
  <si>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</si>
  <si>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</si>
  <si>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</si>
  <si>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</si>
  <si>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</si>
  <si>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</si>
  <si>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</si>
  <si>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</si>
  <si>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</si>
  <si>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</si>
  <si>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</si>
  <si>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</si>
  <si>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</si>
  <si>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</si>
  <si>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</si>
  <si>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</si>
  <si>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</si>
  <si>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</si>
  <si>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</si>
  <si>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</si>
  <si>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</si>
  <si>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</si>
  <si>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</si>
  <si>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</si>
  <si>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</si>
  <si>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</si>
  <si>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</si>
  <si>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</si>
  <si>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</si>
  <si>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</si>
  <si>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</si>
  <si>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</si>
  <si>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</si>
  <si>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</si>
  <si>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</si>
  <si>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</si>
  <si>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</si>
  <si>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</si>
  <si>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</si>
  <si>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</si>
  <si>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</si>
  <si>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</si>
  <si>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</si>
  <si>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</si>
  <si>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</si>
  <si>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</si>
  <si>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</si>
  <si>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</si>
  <si>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</si>
  <si>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</si>
  <si>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</si>
  <si>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</si>
  <si>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</si>
  <si>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</si>
  <si>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</si>
  <si>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</si>
  <si>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</si>
  <si>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</si>
  <si>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</si>
  <si>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</si>
  <si>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</si>
  <si>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</si>
  <si>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</si>
  <si>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</si>
  <si>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</si>
  <si>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</si>
  <si>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</si>
  <si>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</si>
  <si>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</si>
  <si>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</si>
  <si>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</si>
  <si>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</si>
  <si>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</si>
  <si>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</si>
  <si>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</si>
  <si>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</si>
  <si>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</si>
  <si>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</si>
  <si>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</si>
  <si>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</si>
  <si>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</si>
  <si>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</si>
  <si>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</si>
  <si>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</si>
  <si>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</si>
  <si>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</si>
  <si>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</si>
  <si>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</si>
  <si>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</si>
  <si>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</si>
  <si>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</si>
  <si>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</si>
  <si>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</si>
  <si>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</si>
  <si>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</si>
  <si>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</si>
  <si>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</si>
  <si>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</si>
  <si>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</si>
  <si>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</si>
  <si>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</si>
  <si>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</si>
  <si>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</si>
  <si>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</si>
  <si>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</si>
  <si>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</si>
  <si>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</si>
  <si>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</si>
  <si>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</si>
  <si>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</si>
  <si>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</si>
  <si>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</si>
  <si>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</si>
  <si>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</si>
  <si>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</si>
  <si>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</si>
  <si>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</si>
  <si>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</si>
  <si>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</si>
  <si>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</si>
  <si>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</si>
  <si>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</si>
  <si>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</si>
  <si>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</si>
  <si>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</si>
  <si>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</si>
  <si>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</si>
  <si>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</si>
  <si>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</si>
  <si>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</si>
  <si>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</si>
  <si>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</si>
  <si>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</si>
  <si>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</si>
  <si>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</si>
  <si>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</si>
  <si>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</si>
  <si>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</si>
  <si>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</si>
  <si>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</si>
  <si>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</si>
  <si>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</si>
  <si>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</si>
  <si>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</si>
  <si>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</si>
  <si>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</si>
  <si>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</si>
  <si>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</si>
  <si>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</si>
  <si>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</si>
  <si>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</si>
  <si>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</si>
  <si>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</si>
  <si>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</si>
  <si>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</si>
  <si>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</si>
  <si>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</si>
  <si>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</si>
  <si>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</si>
  <si>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</si>
  <si>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</si>
  <si>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</si>
  <si>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</si>
  <si>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</si>
  <si>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</si>
  <si>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</si>
  <si>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</si>
  <si>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</si>
  <si>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</si>
  <si>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</si>
  <si>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</si>
  <si>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</si>
  <si>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</si>
  <si>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</si>
  <si>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</si>
  <si>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</si>
  <si>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</si>
  <si>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</si>
  <si>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</si>
  <si>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</si>
  <si>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</si>
  <si>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</si>
  <si>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</si>
  <si>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</si>
  <si>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</si>
  <si>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</si>
  <si>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</si>
  <si>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</si>
  <si>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</si>
  <si>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</si>
  <si>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</si>
  <si>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</si>
  <si>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</si>
  <si>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</si>
  <si>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</si>
  <si>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</si>
  <si>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</si>
  <si>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</si>
  <si>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</si>
  <si>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</si>
  <si>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</si>
  <si>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</si>
  <si>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</si>
  <si>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</si>
  <si>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</si>
  <si>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</si>
  <si>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</si>
  <si>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</si>
  <si>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</si>
  <si>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</si>
  <si>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</si>
  <si>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</si>
  <si>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</si>
  <si>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</si>
  <si>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</si>
  <si>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</si>
  <si>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</si>
  <si>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</si>
  <si>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</si>
  <si>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</si>
  <si>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</si>
  <si>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</si>
  <si>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</si>
  <si>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</si>
  <si>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</si>
  <si>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</si>
  <si>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</si>
  <si>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</si>
  <si>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</si>
  <si>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</si>
  <si>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</si>
  <si>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</si>
  <si>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</si>
  <si>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</si>
  <si>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</si>
  <si>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</si>
  <si>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</si>
  <si>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</si>
  <si>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</si>
  <si>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</si>
  <si>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</si>
  <si>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</si>
  <si>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</si>
  <si>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</si>
  <si>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</si>
  <si>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</si>
  <si>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</si>
  <si>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</si>
  <si>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</si>
  <si>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</si>
  <si>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</si>
  <si>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</si>
  <si>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</si>
  <si>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</si>
  <si>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</si>
  <si>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</si>
  <si>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</si>
  <si>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</si>
  <si>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</si>
  <si>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</si>
  <si>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</si>
  <si>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</si>
  <si>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</si>
  <si>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</si>
  <si>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</si>
  <si>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</si>
  <si>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</si>
  <si>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</si>
  <si>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</si>
  <si>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</si>
  <si>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</si>
  <si>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</si>
  <si>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</si>
  <si>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</si>
  <si>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</si>
  <si>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</si>
  <si>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</si>
  <si>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</si>
  <si>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</si>
  <si>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</si>
  <si>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</si>
  <si>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</si>
  <si>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</si>
  <si>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</si>
  <si>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</si>
  <si>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</si>
  <si>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</si>
  <si>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</si>
  <si>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</si>
  <si>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</si>
  <si>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</si>
  <si>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</si>
  <si>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</si>
  <si>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</si>
  <si>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</si>
  <si>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</si>
  <si>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</si>
  <si>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</si>
  <si>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</si>
  <si>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</si>
  <si>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</si>
  <si>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</si>
  <si>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</si>
  <si>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</si>
  <si>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</si>
  <si>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</si>
  <si>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</si>
  <si>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</si>
  <si>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</si>
  <si>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</si>
  <si>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</si>
  <si>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</si>
  <si>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</si>
  <si>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</si>
  <si>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</si>
  <si>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</si>
  <si>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</si>
  <si>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</si>
  <si>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</si>
  <si>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</si>
  <si>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</si>
  <si>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</si>
  <si>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</si>
  <si>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</si>
  <si>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</si>
  <si>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</si>
  <si>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</si>
  <si>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</si>
  <si>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</si>
  <si>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</si>
  <si>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</si>
  <si>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</si>
  <si>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</si>
  <si>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</si>
  <si>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</si>
  <si>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</si>
  <si>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</si>
  <si>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</si>
  <si>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</si>
  <si>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</si>
  <si>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</si>
  <si>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</si>
  <si>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</si>
  <si>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</si>
  <si>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</si>
  <si>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</si>
  <si>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</si>
  <si>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</si>
  <si>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</si>
  <si>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</si>
  <si>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</si>
  <si>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</si>
  <si>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</si>
  <si>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</si>
  <si>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</si>
  <si>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</si>
  <si>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</si>
  <si>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</si>
  <si>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</si>
  <si>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</si>
  <si>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</si>
  <si>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</si>
  <si>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</si>
  <si>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</si>
  <si>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</si>
  <si>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</si>
  <si>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</si>
  <si>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</si>
  <si>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</si>
  <si>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</si>
  <si>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</si>
  <si>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</si>
  <si>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</si>
  <si>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</si>
  <si>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</si>
  <si>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</si>
  <si>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</si>
  <si>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</si>
  <si>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</si>
  <si>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</si>
  <si>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</si>
  <si>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</si>
  <si>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</si>
  <si>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</si>
  <si>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</si>
  <si>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</si>
  <si>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</si>
  <si>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</si>
  <si>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</si>
  <si>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</si>
  <si>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</si>
  <si>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</si>
  <si>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</si>
  <si>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</si>
  <si>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</si>
  <si>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</si>
  <si>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</si>
  <si>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</si>
  <si>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</si>
  <si>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</si>
  <si>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</si>
  <si>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</si>
  <si>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</si>
  <si>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</si>
  <si>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</si>
  <si>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</si>
  <si>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</si>
  <si>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</si>
  <si>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</si>
  <si>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</si>
  <si>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</si>
  <si>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</si>
  <si>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</si>
  <si>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</si>
  <si>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</si>
  <si>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</si>
  <si>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</si>
  <si>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</si>
  <si>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</si>
  <si>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</si>
  <si>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</si>
  <si>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</si>
  <si>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</si>
  <si>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</si>
  <si>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</si>
  <si>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</si>
  <si>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</si>
  <si>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</si>
  <si>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</si>
  <si>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</si>
  <si>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</si>
  <si>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</si>
  <si>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</si>
  <si>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</si>
  <si>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</si>
  <si>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</si>
  <si>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</si>
  <si>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</si>
  <si>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</si>
  <si>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</si>
  <si>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</si>
  <si>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</si>
  <si>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</si>
  <si>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</si>
  <si>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</si>
  <si>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</si>
  <si>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</si>
  <si>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</si>
  <si>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</si>
  <si>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</si>
  <si>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</si>
  <si>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</si>
  <si>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</si>
  <si>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</si>
  <si>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</si>
  <si>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</si>
  <si>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</si>
  <si>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</si>
  <si>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</si>
  <si>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</si>
  <si>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</si>
  <si>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</si>
  <si>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</si>
  <si>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</si>
  <si>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</si>
  <si>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</si>
  <si>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</si>
  <si>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</si>
  <si>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</si>
  <si>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</si>
  <si>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</si>
  <si>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</si>
  <si>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</si>
  <si>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</si>
  <si>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</si>
  <si>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</si>
  <si>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</si>
  <si>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</si>
  <si>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</si>
  <si>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</si>
  <si>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</si>
  <si>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</si>
  <si>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</si>
  <si>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</si>
  <si>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</si>
  <si>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</si>
  <si>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</si>
  <si>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</si>
  <si>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</si>
  <si>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</si>
  <si>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</si>
  <si>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</si>
  <si>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</si>
  <si>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</si>
  <si>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</si>
  <si>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</si>
  <si>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</si>
  <si>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</si>
  <si>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</si>
  <si>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</si>
  <si>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</si>
  <si>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</si>
  <si>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</si>
  <si>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</si>
  <si>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</si>
  <si>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</si>
  <si>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</si>
  <si>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</si>
  <si>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</si>
  <si>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</si>
  <si>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</si>
  <si>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</si>
  <si>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</si>
  <si>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</si>
  <si>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</si>
  <si>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</si>
  <si>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</si>
  <si>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</si>
  <si>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</si>
  <si>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</si>
  <si>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</si>
  <si>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</si>
  <si>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</si>
  <si>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</si>
  <si>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</si>
  <si>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</si>
  <si>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</si>
  <si>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</si>
  <si>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</si>
  <si>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</si>
  <si>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</si>
  <si>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</si>
  <si>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</si>
  <si>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</si>
  <si>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</si>
  <si>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</si>
  <si>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</si>
  <si>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</si>
  <si>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</si>
  <si>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</si>
  <si>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</si>
  <si>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</si>
  <si>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</si>
  <si>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</si>
  <si>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</si>
  <si>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</si>
  <si>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</si>
  <si>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</si>
  <si>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</si>
  <si>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</si>
  <si>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</si>
  <si>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</si>
  <si>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</si>
  <si>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</si>
  <si>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</si>
  <si>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</si>
  <si>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</si>
  <si>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</si>
  <si>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</si>
  <si>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</si>
  <si>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</si>
  <si>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</si>
  <si>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</si>
  <si>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</si>
  <si>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</si>
  <si>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</si>
  <si>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</si>
  <si>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</si>
  <si>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</si>
  <si>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</si>
  <si>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</si>
  <si>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</si>
  <si>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</si>
  <si>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</si>
  <si>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</si>
  <si>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</si>
  <si>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</si>
  <si>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</si>
  <si>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</si>
  <si>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</si>
  <si>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</si>
  <si>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</si>
  <si>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</si>
  <si>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</si>
  <si>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</si>
  <si>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</si>
  <si>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</si>
  <si>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</si>
  <si>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</si>
  <si>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</si>
  <si>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</si>
  <si>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</si>
  <si>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</si>
  <si>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</si>
  <si>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</si>
  <si>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</si>
  <si>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</si>
  <si>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</si>
  <si>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</si>
  <si>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</si>
  <si>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</si>
  <si>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</si>
  <si>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</si>
  <si>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</si>
  <si>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</si>
  <si>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</si>
  <si>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</si>
  <si>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</si>
  <si>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</si>
  <si>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</si>
  <si>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</si>
  <si>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</si>
  <si>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</si>
  <si>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</si>
  <si>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</si>
  <si>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</si>
  <si>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</si>
  <si>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</si>
  <si>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</si>
  <si>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</si>
  <si>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</si>
  <si>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</si>
  <si>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</si>
  <si>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</si>
  <si>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</si>
  <si>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</si>
  <si>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</si>
  <si>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</si>
  <si>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</si>
  <si>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</si>
  <si>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</si>
  <si>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</si>
  <si>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</si>
  <si>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</si>
  <si>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</si>
  <si>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</si>
  <si>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</si>
  <si>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</si>
  <si>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</si>
  <si>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</si>
  <si>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</si>
  <si>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</si>
  <si>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</si>
  <si>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</si>
  <si>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</si>
  <si>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</si>
  <si>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</si>
  <si>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</si>
  <si>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</si>
  <si>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</si>
  <si>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</si>
  <si>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</si>
  <si>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</si>
  <si>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</si>
  <si>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</si>
  <si>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</si>
  <si>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</si>
  <si>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</si>
  <si>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</si>
  <si>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</si>
  <si>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</si>
  <si>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</si>
  <si>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</si>
  <si>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</si>
  <si>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</si>
  <si>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</si>
  <si>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</si>
  <si>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</si>
  <si>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</si>
  <si>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</si>
  <si>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</si>
  <si>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</si>
  <si>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</si>
  <si>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</si>
  <si>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</si>
  <si>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</si>
  <si>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</si>
  <si>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</si>
  <si>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</si>
  <si>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</si>
  <si>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</si>
  <si>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</si>
  <si>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</si>
  <si>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</si>
  <si>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</si>
  <si>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</si>
  <si>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</si>
  <si>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</si>
  <si>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</si>
  <si>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</si>
  <si>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</si>
  <si>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</si>
  <si>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</si>
  <si>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</si>
  <si>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</si>
  <si>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</si>
  <si>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</si>
  <si>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</si>
  <si>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</si>
  <si>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</si>
  <si>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</si>
  <si>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</si>
  <si>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</si>
  <si>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</si>
  <si>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</si>
  <si>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</si>
  <si>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</si>
  <si>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</si>
  <si>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</si>
  <si>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</si>
  <si>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</si>
  <si>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</si>
  <si>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</si>
  <si>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</si>
  <si>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</si>
  <si>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</si>
  <si>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</si>
  <si>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</si>
  <si>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</si>
  <si>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</si>
  <si>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</si>
  <si>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</si>
  <si>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</si>
  <si>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</si>
  <si>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</si>
  <si>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</si>
  <si>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</si>
  <si>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</si>
  <si>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</si>
  <si>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</si>
  <si>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</si>
  <si>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</si>
  <si>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</si>
  <si>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</si>
  <si>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</si>
  <si>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</si>
  <si>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</si>
  <si>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</si>
  <si>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</si>
  <si>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</si>
  <si>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</si>
  <si>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</si>
  <si>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</si>
  <si>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</si>
  <si>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</si>
  <si>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</si>
  <si>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</si>
  <si>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</si>
  <si>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</si>
  <si>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</si>
  <si>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</si>
  <si>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</si>
  <si>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</si>
  <si>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</si>
  <si>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</si>
  <si>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</si>
  <si>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</si>
  <si>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</si>
  <si>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</si>
  <si>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</si>
  <si>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</si>
  <si>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</si>
  <si>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</si>
  <si>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</si>
  <si>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</si>
  <si>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</si>
  <si>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</si>
  <si>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</si>
  <si>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</si>
  <si>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</si>
  <si>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</si>
  <si>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</si>
  <si>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</si>
  <si>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</si>
  <si>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</si>
  <si>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</si>
  <si>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</si>
  <si>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</si>
  <si>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</si>
  <si>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</si>
  <si>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</si>
  <si>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</si>
  <si>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</si>
  <si>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</si>
  <si>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</si>
  <si>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</si>
  <si>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</si>
  <si>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</si>
  <si>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</si>
  <si>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</si>
  <si>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</si>
  <si>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</si>
  <si>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</si>
  <si>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</si>
  <si>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</si>
  <si>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</si>
  <si>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</si>
  <si>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</si>
  <si>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</si>
  <si>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</si>
  <si>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</si>
  <si>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</si>
  <si>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</si>
  <si>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</si>
  <si>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</si>
  <si>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</si>
  <si>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</si>
  <si>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</si>
  <si>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</si>
  <si>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</si>
  <si>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</si>
  <si>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</si>
  <si>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</si>
  <si>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</si>
  <si>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</si>
  <si>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</si>
  <si>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</si>
  <si>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</si>
  <si>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</si>
  <si>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</si>
  <si>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</si>
  <si>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</si>
  <si>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</si>
  <si>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</si>
  <si>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</si>
  <si>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</si>
  <si>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</si>
  <si>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</si>
  <si>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</si>
  <si>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</si>
  <si>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</si>
  <si>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</si>
  <si>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</si>
  <si>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</si>
  <si>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</si>
  <si>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</si>
  <si>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</si>
  <si>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</si>
  <si>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</si>
  <si>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</si>
  <si>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</si>
  <si>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</si>
  <si>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</si>
  <si>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</si>
  <si>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</si>
  <si>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</si>
  <si>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</si>
  <si>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</si>
  <si>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</si>
  <si>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</si>
  <si>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</si>
  <si>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</si>
  <si>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</si>
  <si>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</si>
  <si>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</si>
  <si>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</si>
  <si>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</si>
  <si>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</si>
  <si>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</si>
  <si>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</si>
  <si>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</si>
  <si>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</si>
  <si>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</si>
  <si>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</si>
  <si>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</si>
  <si>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</si>
  <si>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</si>
  <si>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</si>
  <si>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</si>
  <si>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</si>
  <si>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</si>
  <si>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</si>
  <si>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</si>
  <si>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</si>
  <si>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</si>
  <si>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</si>
  <si>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</si>
  <si>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</si>
  <si>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</si>
  <si>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</si>
  <si>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</si>
  <si>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</si>
  <si>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</si>
  <si>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</si>
  <si>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</si>
  <si>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</si>
  <si>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</si>
  <si>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</si>
  <si>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</si>
  <si>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</si>
  <si>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</si>
  <si>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</si>
  <si>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</si>
  <si>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</si>
  <si>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</si>
  <si>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</si>
  <si>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</si>
  <si>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</si>
  <si>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</si>
  <si>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</si>
  <si>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</si>
  <si>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</si>
  <si>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</si>
  <si>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</si>
  <si>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</si>
  <si>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</si>
  <si>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</si>
  <si>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</si>
  <si>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</si>
  <si>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</si>
  <si>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</si>
  <si>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</si>
  <si>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</si>
  <si>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</si>
  <si>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</si>
  <si>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</si>
  <si>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</si>
  <si>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</si>
  <si>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</si>
  <si>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</si>
  <si>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</si>
  <si>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</si>
  <si>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</si>
  <si>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</si>
  <si>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</si>
  <si>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</si>
  <si>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</si>
  <si>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</si>
  <si>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</si>
  <si>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</si>
  <si>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</si>
  <si>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</si>
  <si>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</si>
  <si>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</si>
  <si>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</si>
  <si>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</si>
  <si>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</si>
  <si>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</si>
  <si>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</si>
  <si>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</si>
  <si>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</si>
  <si>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</si>
  <si>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</si>
  <si>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</si>
  <si>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</si>
  <si>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</si>
  <si>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</si>
  <si>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</si>
  <si>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</si>
  <si>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</si>
  <si>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</si>
  <si>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</si>
  <si>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</si>
  <si>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</si>
  <si>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</si>
  <si>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</si>
  <si>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</si>
  <si>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</si>
  <si>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</si>
  <si>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</si>
  <si>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</si>
  <si>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</si>
  <si>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</si>
  <si>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</si>
  <si>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</si>
  <si>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</si>
  <si>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</si>
  <si>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</si>
  <si>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</si>
  <si>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</si>
  <si>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</si>
  <si>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</si>
  <si>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</si>
  <si>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</si>
  <si>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</si>
  <si>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</si>
  <si>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</si>
  <si>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</si>
  <si>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</si>
  <si>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</si>
  <si>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</si>
  <si>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</si>
  <si>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</si>
  <si>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</si>
  <si>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</si>
  <si>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</si>
  <si>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</si>
  <si>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</si>
  <si>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</si>
  <si>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</si>
  <si>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</si>
  <si>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</si>
  <si>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</si>
  <si>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</si>
  <si>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</si>
  <si>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</si>
  <si>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</si>
  <si>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</si>
  <si>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</si>
  <si>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</si>
  <si>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</si>
  <si>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</si>
  <si>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</si>
  <si>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</si>
  <si>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</si>
  <si>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</si>
  <si>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</si>
  <si>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</si>
  <si>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</si>
  <si>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</si>
  <si>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</si>
  <si>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</si>
  <si>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</si>
  <si>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</si>
  <si>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</si>
  <si>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</si>
  <si>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</si>
  <si>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</si>
  <si>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</si>
  <si>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</si>
  <si>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</si>
  <si>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</si>
  <si>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</si>
  <si>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</si>
  <si>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</si>
  <si>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</si>
  <si>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</si>
  <si>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</si>
  <si>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</si>
  <si>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</si>
  <si>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</si>
  <si>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</si>
  <si>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</si>
  <si>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</si>
  <si>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</si>
  <si>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</si>
  <si>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</si>
  <si>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</si>
  <si>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</si>
  <si>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</si>
  <si>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</si>
  <si>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</si>
  <si>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</si>
  <si>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</si>
  <si>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</si>
  <si>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</si>
  <si>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</si>
  <si>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</si>
  <si>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</si>
  <si>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</si>
  <si>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</si>
  <si>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</si>
  <si>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</si>
  <si>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</si>
  <si>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</si>
  <si>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</si>
  <si>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</si>
  <si>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</si>
  <si>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</si>
  <si>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</si>
  <si>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</si>
  <si>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</si>
  <si>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</si>
  <si>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</si>
  <si>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</si>
  <si>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</si>
  <si>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</si>
  <si>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</si>
  <si>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</si>
  <si>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</si>
  <si>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</si>
  <si>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</si>
  <si>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</si>
  <si>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</si>
  <si>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</si>
  <si>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</si>
  <si>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</si>
  <si>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</si>
  <si>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</si>
  <si>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</si>
  <si>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</si>
  <si>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</si>
  <si>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</si>
  <si>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</si>
  <si>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</si>
  <si>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</si>
  <si>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</si>
  <si>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</si>
  <si>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</si>
  <si>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</si>
  <si>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</si>
  <si>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</si>
  <si>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</si>
  <si>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</si>
  <si>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</si>
  <si>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</si>
  <si>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</si>
  <si>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</si>
  <si>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</si>
  <si>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</si>
  <si>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</si>
  <si>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</si>
  <si>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</si>
  <si>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</si>
  <si>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</si>
  <si>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</si>
  <si>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</si>
  <si>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</si>
  <si>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</si>
  <si>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</si>
  <si>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</si>
  <si>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</si>
  <si>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</si>
  <si>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</si>
  <si>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</si>
  <si>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</si>
  <si>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</si>
  <si>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</si>
  <si>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</si>
  <si>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</si>
  <si>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</si>
  <si>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</si>
  <si>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</si>
  <si>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</si>
  <si>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</si>
  <si>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</si>
  <si>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</si>
  <si>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</si>
  <si>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</si>
  <si>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</si>
  <si>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</si>
  <si>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</si>
  <si>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</si>
  <si>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</si>
  <si>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</si>
  <si>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</si>
  <si>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</si>
  <si>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</si>
  <si>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</si>
  <si>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</si>
  <si>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</si>
  <si>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</si>
  <si>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</si>
  <si>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</si>
  <si>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</si>
  <si>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</si>
  <si>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</si>
  <si>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</si>
  <si>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</si>
  <si>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</si>
  <si>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</si>
  <si>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</si>
  <si>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</si>
  <si>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</si>
  <si>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</si>
  <si>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</si>
  <si>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</si>
  <si>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</si>
  <si>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</si>
  <si>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</si>
  <si>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</si>
  <si>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</si>
  <si>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</si>
  <si>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</si>
  <si>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</si>
  <si>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</si>
  <si>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</si>
  <si>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</si>
  <si>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</si>
  <si>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</si>
  <si>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</si>
  <si>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</si>
  <si>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</si>
  <si>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</si>
  <si>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</si>
  <si>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</si>
  <si>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</si>
  <si>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</si>
  <si>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</si>
  <si>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</si>
  <si>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</si>
  <si>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</si>
  <si>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</si>
  <si>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</si>
  <si>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</si>
  <si>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</si>
  <si>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</si>
  <si>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</si>
  <si>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</si>
  <si>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</si>
  <si>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</si>
  <si>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</si>
  <si>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</si>
  <si>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</si>
  <si>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</si>
  <si>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</si>
  <si>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</si>
  <si>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</si>
  <si>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</si>
  <si>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</si>
  <si>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</si>
  <si>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</si>
  <si>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</si>
  <si>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</si>
  <si>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</si>
  <si>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</si>
  <si>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</si>
  <si>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</si>
  <si>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</si>
  <si>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</si>
  <si>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</si>
  <si>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</si>
  <si>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</si>
  <si>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</si>
  <si>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</si>
  <si>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</si>
  <si>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</si>
  <si>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</si>
  <si>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</si>
  <si>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</si>
  <si>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</si>
  <si>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</si>
  <si>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</si>
  <si>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</si>
  <si>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</si>
  <si>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</si>
  <si>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</si>
  <si>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</si>
  <si>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</si>
  <si>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</si>
  <si>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</si>
  <si>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</si>
  <si>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</si>
  <si>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</si>
  <si>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</si>
  <si>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</si>
  <si>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</si>
  <si>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</si>
  <si>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</si>
  <si>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</si>
  <si>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</si>
  <si>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</si>
  <si>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</si>
  <si>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</si>
  <si>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</si>
  <si>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</si>
  <si>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</si>
  <si>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</si>
  <si>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</si>
  <si>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</si>
  <si>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</si>
  <si>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</si>
  <si>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</si>
  <si>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</si>
  <si>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</si>
  <si>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</si>
  <si>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</si>
  <si>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</si>
  <si>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</si>
  <si>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</si>
  <si>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</si>
  <si>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</si>
  <si>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</si>
  <si>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</si>
  <si>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</si>
  <si>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</si>
  <si>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</si>
  <si>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</si>
  <si>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</si>
  <si>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</si>
  <si>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</si>
  <si>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</si>
  <si>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</si>
  <si>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</si>
  <si>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</si>
  <si>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</si>
  <si>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</si>
  <si>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</si>
  <si>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</si>
  <si>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</si>
  <si>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</si>
  <si>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</si>
  <si>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</si>
  <si>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</si>
  <si>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</si>
  <si>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</si>
  <si>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</si>
  <si>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</si>
  <si>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</si>
  <si>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</si>
  <si>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</si>
  <si>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</si>
  <si>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</si>
  <si>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</si>
  <si>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</si>
  <si>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</si>
  <si>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</si>
  <si>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</si>
  <si>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</si>
  <si>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</si>
  <si>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</si>
  <si>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</si>
  <si>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</si>
  <si>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</si>
  <si>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</si>
  <si>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</si>
  <si>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</si>
  <si>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</si>
  <si>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</si>
  <si>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</si>
  <si>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</si>
  <si>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</si>
  <si>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</si>
  <si>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</si>
  <si>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</si>
  <si>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</si>
  <si>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</si>
  <si>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</si>
  <si>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</si>
  <si>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</si>
  <si>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</si>
  <si>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</si>
  <si>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</si>
  <si>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</si>
  <si>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</si>
  <si>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</si>
  <si>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</si>
  <si>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</si>
  <si>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</si>
  <si>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</si>
  <si>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</si>
  <si>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</si>
  <si>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</si>
  <si>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</si>
  <si>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</si>
  <si>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</si>
  <si>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</si>
  <si>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</si>
  <si>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</si>
  <si>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</si>
  <si>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</si>
  <si>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</si>
  <si>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</si>
  <si>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</si>
  <si>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</si>
  <si>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</si>
  <si>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</si>
  <si>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</si>
  <si>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</si>
  <si>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</si>
  <si>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</si>
  <si>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</si>
  <si>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</si>
  <si>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</si>
  <si>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</si>
  <si>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</si>
  <si>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</si>
  <si>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</si>
  <si>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</si>
  <si>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</si>
  <si>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</si>
  <si>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</si>
  <si>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</si>
  <si>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</si>
  <si>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</si>
  <si>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</si>
  <si>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</si>
  <si>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</si>
  <si>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</si>
  <si>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</si>
  <si>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</si>
  <si>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</si>
  <si>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</si>
  <si>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</si>
  <si>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</si>
  <si>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</si>
  <si>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</si>
  <si>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</si>
  <si>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</si>
  <si>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</si>
  <si>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</si>
  <si>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</si>
  <si>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</si>
  <si>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</si>
  <si>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</si>
  <si>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</si>
  <si>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</si>
  <si>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</si>
  <si>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</si>
  <si>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</si>
  <si>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</si>
  <si>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</si>
  <si>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</si>
  <si>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</si>
  <si>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</si>
  <si>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</si>
  <si>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</si>
  <si>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</si>
  <si>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</si>
  <si>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</si>
  <si>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</si>
  <si>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</si>
  <si>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</si>
  <si>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</si>
  <si>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</si>
  <si>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</si>
  <si>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</si>
  <si>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</si>
  <si>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</si>
  <si>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</si>
  <si>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</si>
  <si>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</si>
  <si>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</si>
  <si>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</si>
  <si>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</si>
  <si>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</si>
  <si>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</si>
  <si>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</si>
  <si>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</si>
  <si>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</si>
  <si>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</si>
  <si>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</si>
  <si>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</si>
  <si>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</si>
  <si>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</si>
  <si>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</si>
  <si>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</si>
  <si>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</si>
  <si>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</si>
  <si>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</si>
  <si>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</si>
  <si>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</si>
  <si>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</si>
  <si>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</si>
  <si>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</si>
  <si>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</si>
  <si>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</si>
  <si>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</si>
  <si>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</si>
  <si>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</si>
  <si>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</si>
  <si>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</si>
  <si>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</si>
  <si>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</si>
  <si>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</si>
  <si>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</si>
  <si>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</si>
  <si>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</si>
  <si>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</si>
  <si>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</si>
  <si>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</si>
  <si>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</si>
  <si>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</si>
  <si>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</si>
  <si>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</si>
  <si>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</si>
  <si>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</si>
  <si>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</si>
  <si>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</si>
  <si>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</si>
  <si>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</si>
  <si>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</si>
  <si>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</si>
  <si>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</si>
  <si>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</si>
  <si>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</si>
  <si>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</si>
  <si>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</si>
  <si>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</si>
  <si>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</si>
  <si>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</si>
  <si>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</si>
  <si>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</si>
  <si>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</si>
  <si>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</si>
  <si>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</si>
  <si>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</si>
  <si>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</si>
  <si>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</si>
  <si>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</si>
  <si>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</si>
  <si>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</si>
  <si>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</si>
  <si>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</si>
  <si>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</si>
  <si>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</si>
  <si>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</si>
  <si>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</si>
  <si>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</si>
  <si>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</si>
  <si>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</si>
  <si>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</si>
  <si>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</si>
  <si>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</si>
  <si>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</si>
  <si>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</si>
  <si>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</si>
  <si>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</si>
  <si>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</si>
  <si>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</si>
  <si>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</si>
  <si>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</si>
  <si>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</si>
  <si>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</si>
  <si>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</si>
  <si>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</si>
  <si>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</si>
  <si>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</si>
  <si>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</si>
  <si>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</si>
  <si>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</si>
  <si>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</si>
  <si>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</si>
  <si>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</si>
  <si>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</si>
  <si>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</si>
  <si>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</si>
  <si>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</si>
  <si>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</si>
  <si>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</si>
  <si>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</si>
  <si>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</si>
  <si>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</si>
  <si>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</si>
  <si>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</si>
  <si>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</si>
  <si>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</si>
  <si>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</si>
  <si>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</si>
  <si>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</si>
  <si>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</si>
  <si>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</si>
  <si>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</si>
  <si>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</si>
  <si>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</si>
  <si>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</si>
  <si>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</si>
  <si>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</si>
  <si>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</si>
  <si>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</si>
  <si>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</si>
  <si>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</si>
  <si>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</si>
  <si>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</si>
  <si>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</si>
  <si>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</si>
  <si>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</si>
  <si>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</si>
  <si>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</si>
  <si>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</si>
  <si>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</si>
  <si>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</si>
  <si>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</si>
  <si>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</si>
  <si>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</si>
  <si>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</si>
  <si>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</si>
  <si>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</si>
  <si>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</si>
  <si>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</si>
  <si>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</si>
  <si>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</si>
  <si>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</si>
  <si>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</si>
  <si>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</si>
  <si>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PCM-20251124-00000184</t>
  </si>
  <si>
    <t xml:space="preserve">TE issue  (RF BB bus connection transmission error;Dedicated) alarm active , Site located in SAFA hotel , TE team facing access issue as no one available for access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</si>
</sst>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2"/>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8" totalsRowShown="0" headerRowDxfId="173" dataDxfId="172" headerRowBorderDxfId="170" tableBorderDxfId="171" totalsRowBorderDxfId="169">
  <autoFilter ref="A1:L2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9" totalsRowShown="0" headerRowDxfId="156" dataDxfId="155" headerRowBorderDxfId="153" tableBorderDxfId="154" totalsRowBorderDxfId="152">
  <autoFilter ref="A1:CJ1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3" dataDxfId="62" headerRowBorderDxfId="60" tableBorderDxfId="61">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99" totalsRowShown="0" headerRowDxfId="47" dataDxfId="46" headerRowBorderDxfId="44" tableBorderDxfId="45" totalsRowBorderDxfId="43">
  <autoFilter ref="A1:L39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6" totalsRowShown="0" headerRowDxfId="30" dataDxfId="29" headerRowBorderDxfId="27" tableBorderDxfId="28">
  <autoFilter ref="A1:L6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insertRow="1"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8"/>
  <sheetViews>
    <sheetView workbookViewId="0">
      <selection activeCell="D6" sqref="D6"/>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322.37865173610771</v>
      </c>
      <c r="H2" s="76">
        <v>45662.943402777775</v>
      </c>
      <c r="I2" s="59" t="str">
        <f>IFERROR(VLOOKUP(D2,DB!A:F,6,0),"")</f>
        <v>Generator-SG</v>
      </c>
      <c r="J2" s="59" t="str">
        <f>IFERROR(VLOOKUP(D2,DB!A:G,7,0),"")</f>
        <v>Dead</v>
      </c>
      <c r="K2" s="67" t="s">
        <v>39022</v>
      </c>
      <c r="L2" s="65" t="str">
        <f>IFERROR(VLOOKUP(D2,DB!A:I,9,0),"")</f>
        <v>Latis</v>
      </c>
    </row>
    <row r="3" spans="1:15" ht="15" customHeight="1">
      <c r="A3" s="134"/>
      <c r="B3" s="135" t="str">
        <f>IFERROR(VLOOKUP(D3,DB!A:K,11,0),"")</f>
        <v/>
      </c>
      <c r="C3" s="135"/>
      <c r="D3" s="127"/>
      <c r="E3" s="136"/>
      <c r="F3" s="137"/>
      <c r="G3" s="138">
        <f ca="1">IFERROR(NOW()-F3,"-")</f>
        <v>45985.327077662034</v>
      </c>
      <c r="H3" s="137"/>
      <c r="I3" s="135" t="str">
        <f>IFERROR(VLOOKUP(D3,DB!A:F,6,0),"")</f>
        <v/>
      </c>
      <c r="J3" s="135" t="str">
        <f>IFERROR(VLOOKUP(D3,DB!A:G,7,0),"")</f>
        <v/>
      </c>
      <c r="K3" s="139"/>
      <c r="L3" s="140" t="str">
        <f>IFERROR(VLOOKUP(D3,DB!A:I,9,0),"")</f>
        <v/>
      </c>
    </row>
    <row r="4" spans="1:15" ht="15" customHeight="1">
      <c r="A4" s="134"/>
      <c r="B4" s="135" t="str">
        <f>IFERROR(VLOOKUP(D4,DB!A:K,11,0),"")</f>
        <v/>
      </c>
      <c r="C4" s="135"/>
      <c r="D4" s="127"/>
      <c r="E4" s="136"/>
      <c r="F4" s="137"/>
      <c r="G4" s="138">
        <f ca="1">IFERROR(NOW()-F4,"-")</f>
        <v>45985.327077662034</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45985.327077662034</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45985.327077662034</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45985.327077662034</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45985.327077662034</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45985.327077662034</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45985.327077662034</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45985.327077662034</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45985.327077662034</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45985.327077662034</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45985.327077662034</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45985.327077662034</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45985.327077662034</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45985.327077662034</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45985.327077662034</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45985.327077662034</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45985.327077662034</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45985.327077662034</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45985.327077662034</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45985.327077662034</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45985.327077662034</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45985.327077662034</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45985.327077662034</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45985.327077662034</v>
      </c>
      <c r="H27" s="137"/>
      <c r="I27" s="135" t="str">
        <f>IFERROR(VLOOKUP(D27,DB!A:F,6,0),"")</f>
        <v/>
      </c>
      <c r="J27" s="135" t="str">
        <f>IFERROR(VLOOKUP(D27,DB!A:G,7,0),"")</f>
        <v/>
      </c>
      <c r="K27" s="139"/>
      <c r="L27" s="140" t="str">
        <f>IFERROR(VLOOKUP(D27,DB!A:I,9,0),"")</f>
        <v/>
      </c>
    </row>
    <row r="28" spans="1:12" ht="15" customHeight="1">
      <c r="A28" s="141"/>
      <c r="B28" s="128" t="str">
        <f>IFERROR(VLOOKUP(D28,DB!A:K,11,0),"")</f>
        <v/>
      </c>
      <c r="C28" s="128"/>
      <c r="D28" s="142"/>
      <c r="E28" s="129"/>
      <c r="F28" s="130"/>
      <c r="G28" s="131">
        <f ca="1">IFERROR(NOW()-F28,"-")</f>
        <v>45985.327077662034</v>
      </c>
      <c r="H28" s="130"/>
      <c r="I28" s="128" t="str">
        <f>IFERROR(VLOOKUP(D28,DB!A:F,6,0),"")</f>
        <v/>
      </c>
      <c r="J28" s="128" t="str">
        <f>IFERROR(VLOOKUP(D28,DB!A:G,7,0),"")</f>
        <v/>
      </c>
      <c r="K28" s="132"/>
      <c r="L28" s="133" t="str">
        <f>IFERROR(VLOOKUP(D28,DB!A:I,9,0),"")</f>
        <v/>
      </c>
    </row>
  </sheetData>
  <customSheetViews>
    <customSheetView guid="{F6042A99-DD27-4453-835D-0834D95730CC}" filter="1" showAutoFilter="1">
      <pageMargins left="0" right="0" top="0" bottom="0" header="0" footer="0"/>
      <autoFilter ref="B1:M1" xr:uid="{D84AD99F-9085-45B1-B25B-54DF89EBEC64}"/>
    </customSheetView>
  </customSheetViews>
  <dataValidations count="2">
    <dataValidation allowBlank="1" showInputMessage="1" showErrorMessage="1" sqref="E1" xr:uid="{5DBA255D-CDD9-49FB-AD3C-AF70AB4EE696}"/>
    <dataValidation type="list" allowBlank="1" showInputMessage="1" showErrorMessage="1" sqref="E2:E2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9"/>
  <sheetViews>
    <sheetView tabSelected="1" workbookViewId="0">
      <pane ySplit="1" topLeftCell="A2" activePane="bottomLeft" state="frozen"/>
      <selection pane="bottomLeft"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160.32723981481831</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0.93965868055238388</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45985.327077662034</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45985.327077662034</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45985.327077662034</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45985.32707777778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45985.32707777778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45985.32707777778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45985.32707777778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45985.32707777778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45985.32707777778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45985.32707777778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45985.32707777778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45985.32707777778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45985.32707777778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45985.32707777778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45985.32707777778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45985.32707777778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45985.32707777778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45985.32707777778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45985.32707777778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45985.32707777778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45985.32707777778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45985.32707777778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45985.32707777778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45985.32707777778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45985.32707777778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45985.32707777778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45985.32707777778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45985.32707777778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45985.32707777778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45985.32707777778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45985.32707777778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45985.32707777778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45985.32707777778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45985.32707777778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45985.32707777778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45985.32707777778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45985.32707777778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45985.32707777778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45985.32707777778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45985.32707777778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45985.32707777778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45985.32707777778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45985.32707777778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45985.32707777778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45985.32707777778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45985.32707777778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45985.32707777778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45985.32707777778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45985.32707777778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45985.32707777778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45985.32707777778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45985.32707777778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45985.32707777778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45985.32707777778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45985.32707777778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45985.32707777778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45985.32707777778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45985.32707777778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45985.32707777778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45985.32707777778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45985.32707777778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45985.32707777778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45985.32707777778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45985.32707777778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45985.32707777778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45985.32707777778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45985.32707777778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45985.32707777778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45985.32707777778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45985.32707777778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45985.32707777778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45985.32707777778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45985.32707777778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45985.32707777778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45985.32707777778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45985.32707777778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45985.32707777778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45985.32707777778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45985.32707777778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45985.32707777778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45985.32707777778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45985.32707777778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45985.32707777778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45985.32707777778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45985.32707777778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45985.32707777778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45985.32707777778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45985.32707777778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45985.32707777778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45985.32707777778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45985.32707777778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45985.32707777778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45985.32707777778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45985.32707777778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45985.32707777778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45985.32707777778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45985.32707777778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45985.32707777778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45985.32707777778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45985.32707777778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45985.32707777778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45985.32707777778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45985.32707777778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45985.32707777778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45985.32707777778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45985.32707777778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45985.32707777778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45985.32707777778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45985.32707777778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45985.32707777778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45985.32707777778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45985.32707777778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45985.32707777778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45985.32707777778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45985.32707777778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45985.32707777778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45985.32707777778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45985.32707777778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45985.32707777778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45985.32707777778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45985.32707777778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45985.32707777778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45985.32707777778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45985.32707777778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45985.32707777778</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45985.32707777778</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45985.32707777778</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45985.32707777778</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45985.32707777778</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45985.32707777778</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45985.32707777778</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45985.32707777778</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45985.32707777778</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45985.32707777778</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45985.32707777778</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45985.32707777778</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45985.32707777778</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45985.32707777778</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45985.32707777778</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45985.32707777778</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45985.32707777778</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45985.32707777778</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45985.32707777778</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45985.32707777778</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45985.32707777778</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sheetData>
  <dataValidations count="2">
    <dataValidation allowBlank="1" showInputMessage="1" showErrorMessage="1" sqref="E1" xr:uid="{4D935161-CDD3-4592-B877-3FB59C99E142}"/>
    <dataValidation type="list" allowBlank="1" showInputMessage="1" showErrorMessage="1" sqref="E3:E14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E9" sqref="E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0" ca="1" si="0">IFERROR(NOW()-F2,"-")</f>
        <v>45985.32707777778</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45985.32707777778</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45985.32707777778</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45985.32707777778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45985.32707777778</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45985.32707777778</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45985.32707777778</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45985.32707777778</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45985.32707777778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45985.32707777778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45985.32707777778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45985.32707777778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45985.32707777778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45985.32707777778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45985.32707777778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45985.32707777778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45985.32707777778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45985.32707777778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45985.32707777778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45985.32707777778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45985.32707777778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45985.32707777778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45985.32707777778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45985.32707777778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45985.32707777778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45985.32707777778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45985.32707777778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45985.32707777778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45985.32707777778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45985.32707777778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45985.32707777778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45985.32707777778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45985.32707777778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45985.32707777778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45985.32707777778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45985.32707777778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45985.32707777778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45985.32707777778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45985.32707777778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45985.32707777778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45985.32707777778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45985.32707777778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45985.32707777778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45985.32707777778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45985.32707777778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45985.32707777778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45985.32707777778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45985.32707777778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45985.32707777778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45985.32707777778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45985.32707777778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45985.32707777778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45985.32707777778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45985.32707777778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45985.32707777778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45985.32707777778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45985.32707777778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45985.32707777778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45985.32707777778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45985.32707777778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45985.32707777778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45985.32707777778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45985.32707777778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45985.32707777778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45985.32707777778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45985.32707777778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45985.32707777778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45985.32707777778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45985.32707777778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45985.32707777778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45985.32707777778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45985.32707777778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45985.32707777778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45985.32707777778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45985.32707777778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45985.32707777778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45985.32707777778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45985.32707777778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45985.32707777778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45985.32707777778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45985.32707777778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45985.32707777778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45985.32707777778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45985.32707777778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45985.32707777778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45985.32707777778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45985.32707777778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45985.32707777778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45985.32707777778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45985.32707777778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45985.32707777778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45985.32707777778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45985.32707777778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45985.32707777778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45985.32707777778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45985.32707777778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45985.32707777778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45985.32707777778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45985.32707777778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45985.32707777778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45985.32707777778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45985.32707777778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45985.32707777778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45985.32707777778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45985.32707777778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45985.32707777778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45985.32707777778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45985.32707777778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45985.32707777778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45985.32707777778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45985.32707777778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45985.32707777778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45985.32707777778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45985.32707777778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45985.32707777778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45985.32707777778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45985.32707777778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45985.32707777778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45985.32707777778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45985.32707777778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45985.32707777778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45985.32707777778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45985.32707777778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45985.32707777778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45985.32707777778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45985.32707777778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45985.32707777778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45985.32707777778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45985.32707777778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45985.32707777778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45985.32707777778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45985.32707777778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45985.32707777778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45985.32707777778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45985.32707777778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45985.32707777778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45985.32707777778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45985.32707777778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45985.32707777778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45985.32707777778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45985.32707777778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45985.32707777778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45985.32707777778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45985.32707777778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45985.32707777778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45985.32707777778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45985.32707777778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45985.32707777778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45985.32707777778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45985.32707777778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45985.32707777778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45985.32707777778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45985.32707777778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45985.32707777778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45985.32707777778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45985.32707777778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45985.32707777778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45985.32707777778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45985.32707777778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45985.32707777778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45985.32707777778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45985.32707777778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45985.32707777778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45985.32707777778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45985.32707777778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45985.32707777778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45985.32707777778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45985.32707777778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45985.32707777778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45985.32707777778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45985.32707777778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45985.32707777778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45985.32707777778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45985.32707777778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45985.32707777778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45985.32707777778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45985.32707777778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45985.32707777778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45985.32707777778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45985.32707777778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45985.32707777778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45985.32707777778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45985.32707777778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45985.32707777778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45985.32707777778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45985.32707777778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45985.32707777778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45985.32707777778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45985.32707777778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45985.32707777778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45985.32707777778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45985.32707777778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45985.32707777778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45985.32707777778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45985.32707777778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45985.32707777778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45985.32707777778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45985.32707777778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45985.32707777778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45985.32707777778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45985.32707777778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45985.32707777778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45985.32707777778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45985.32707777778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45985.32707777778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45985.32707777778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45985.32707777778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45985.32707777778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45985.32707777778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45985.32707777778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45985.32707777778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45985.32707777778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45985.32707777778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45985.32707777778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45985.32707777778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45985.32707777778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45985.32707777778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45985.32707777778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45985.32707777778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45985.32707777778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45985.32707777778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45985.32707777778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45985.32707777778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45985.32707777778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45985.32707777778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45985.32707777778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45985.32707777778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45985.32707777778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45985.32707777778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45985.32707777778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45985.32707777778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45985.32707777778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45985.32707777778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45985.32707777778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45985.32707777778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45985.32707777778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45985.32707777778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45985.32707777778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45985.32707777778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45985.32707777778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45985.32707777778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45985.32707777778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45985.32707777778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45985.32707777778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45985.32707777778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45985.32707777778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45985.32707777778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45985.32707777778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45985.32707777778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45985.32707777778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45985.32707777778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45985.32707777778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45985.32707777778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45985.32707777778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45985.32707777778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45985.32707777778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45985.32707777778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45985.32707777778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45985.32707777778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45985.32707777778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45985.32707777778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45985.32707777778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45985.32707777778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45985.32707777778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45985.32707777778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45985.32707777778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45985.32707777778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45985.32707777778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45985.32707777778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45985.32707777778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45985.32707777778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45985.32707777778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45985.32707777778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45985.32707777778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45985.32707777778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45985.32707777778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45985.32707777778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45985.32707777778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45985.32707777778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45985.32707777778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45985.32707777778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45985.32707777778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45985.32707777778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45985.32707777778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45985.32707777778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45985.32707777778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45985.32707777778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45985.32707777778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45985.32707777778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45985.32707777778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45985.32707777778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45985.32707777778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45985.32707777778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45985.32707777778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45985.32707777778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45985.32707777778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45985.32707777778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45985.32707777778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45985.32707777778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45985.32707777778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45985.32707777778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45985.32707777778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45985.32707777778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45985.32707777778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45985.32707777778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45985.32707777778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45985.32707777778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45985.32707777778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45985.32707777778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45985.32707777778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45985.32707777778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45985.32707777778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45985.32707777778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45985.32707777778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45985.32707777778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45985.32707777778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45985.32707777778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45985.32707777778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45985.32707777778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45985.32707777778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45985.32707777778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45985.32707777778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45985.32707777778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45985.32707777778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45985.32707777778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45985.32707777778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45985.32707777778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45985.32707777778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45985.32707777778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45985.32707777778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45985.32707777778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45985.32707777778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45985.32707777778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45985.32707777778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45985.32707777778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45985.32707777778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45985.32707777778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45985.32707777778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45985.32707777778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45985.32707777778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45985.32707777778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45985.32707777778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45985.32707777778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45985.32707777778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45985.32707777778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45985.32707777778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45985.32707777778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45985.32707777778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45985.32707777778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45985.32707777778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45985.32707777778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45985.32707777778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45985.32707777778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45985.32707777778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45985.32707777778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45985.32707777778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45985.32707777778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45985.32707777778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45985.32707777778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45985.32707777778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45985.32707777778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45985.32707777778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45985.32707777778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45985.32707777778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45985.32707777778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45985.32707777778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45985.32707777778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45985.32707777778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45985.32707777778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45985.32707777778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45985.32707777778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45985.32707777778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45985.32707777778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45985.32707777778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45985.32707777778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45985.32707777778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45985.32707777778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45985.32707777778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45985.32707777778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45985.32707777778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45985.32707777778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45985.32707777778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45985.32707777778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45985.32707777778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45985.32707777778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45985.32707777778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45985.32707777778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45985.32707777778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45985.32707777778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45985.32707777778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45985.32707777778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45985.32707777778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45985.32707777778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45985.32707777778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45985.32707777778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45985.32707777778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45985.32707777778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45985.32707777778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45985.32707777778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45985.32707777778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45985.32707777778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45985.32707777778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45985.32707777778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45985.32707777778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45985.32707777778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45985.32707777778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45985.32707777778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45985.32707777778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45985.32707777778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45985.32707777778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45985.32707777778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45985.32707777778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45985.32707777778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45985.32707777778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45985.32707777778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45985.32707777778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45985.32707777778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45985.32707777778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45985.32707777778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45985.32707777778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45985.32707777778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45985.32707777778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45985.32707777778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45985.32707777778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45985.32707777778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45985.32707777778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45985.32707777778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45985.32707777778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45985.32707777778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45985.32707777778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45985.32707777778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45985.32707777778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45985.32707777778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45985.32707777778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45985.32707777778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45985.32707777778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45985.32707777778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45985.32707777778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45985.32707777778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45985.32707777778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45985.32707777778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45985.32707777778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45985.32707777778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45985.32707777778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45985.32707777778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45985.32707777778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45985.32707777778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45985.32707777778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45985.32707777778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45985.32707777778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45985.32707777778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45985.32707777778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45985.32707777778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45985.32707777778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45985.32707777778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45985.32707777778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45985.32707777778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45985.32707777778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45985.32707777778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45985.32707777778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45985.32707777778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45985.32707777778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45985.32707777778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45985.32707777778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45985.32707777778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45985.32707777778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45985.32707777778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45985.32707777778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45985.32707777778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45985.32707777778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45985.32707777778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45985.32707777778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45985.32707777778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45985.32707777778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45985.32707777778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45985.32707777778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45985.32707777778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45985.32707777778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45985.32707777778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45985.32707777778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45985.32707777778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45985.32707777778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45985.32707777778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45985.32707777778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45985.32707777778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45985.32707777778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45985.32707777778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45985.32707777778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45985.32707777778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45985.32707777778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45985.32707777778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45985.32707777778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45985.32707777778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45985.32707777778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45985.32707777778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45985.32707777778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45985.32707777778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45985.32707777778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45985.32707777778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45985.32707777778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45985.32707777778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45985.32707777778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45985.32707777778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45985.32707777778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45985.32707777778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45985.32707777778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45985.32707777778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45985.32707777778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45985.32707777778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45985.32707777778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45985.32707777778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45985.32707777778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45985.32707777778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45985.32707777778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45985.32707777778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45985.32707777778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45985.32707777778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45985.32707777778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45985.32707777778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45985.32707777778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45985.32707777778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45985.32707777778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45985.32707777778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45985.32707777778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45985.32707777778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45985.32707777778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45985.32707777778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45985.32707777778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45985.32707777778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45985.32707777778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45985.32707777778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45985.32707777778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45985.32707777778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45985.32707777778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45985.32707777778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45985.32707777778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45985.32707777778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45985.32707777778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45985.32707777778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45985.32707777778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45985.32707777778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45985.32707777778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45985.32707777778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45985.32707777778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45985.32707777778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45985.32707777778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45985.32707777778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45985.32707777778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45985.32707777778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45985.32707777778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45985.32707777778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45985.32707777778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45985.32707777778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45985.32707777778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45985.32707777778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45985.32707777778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45985.32707777778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45985.32707777778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45985.32707777778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45985.32707777778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45985.32707777778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45985.32707777778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45985.32707777778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45985.32707777778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45985.32707777778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45985.32707777778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45985.32707777778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45985.32707777778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45985.32707777778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45985.32707777778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45985.32707777778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45985.32707777778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45985.32707777778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45985.32707777778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45985.32707777778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45985.32707777778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45985.32707777778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45985.32707777778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45985.32707777778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45985.32707777778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45985.32707777778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45985.32707777778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45985.32707777778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45985.32707777778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45985.32707777778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45985.32707777778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45985.32707777778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45985.32707777778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45985.32707777778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45985.32707777778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45985.32707777778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45985.32707777778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45985.32707777778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45985.32707777778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45985.32707777778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45985.32707777778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45985.32707777778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45985.32707777778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45985.32707777778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45985.32707777778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45985.32707777778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45985.32707777778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45985.32707777778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45985.32707777778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45985.32707777778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45985.32707777778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45985.32707777778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45985.32707777778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45985.32707777778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45985.32707777778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45985.32707777778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45985.32707777778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45985.32707777778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45985.32707777778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45985.32707777778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45985.32707777778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45985.32707777778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45985.32707777778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45985.32707777778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45985.32707777778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45985.32707777778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45985.32707777778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45985.32707777778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45985.32707777778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45985.32707777778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45985.32707777778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45985.32707777778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45985.32707777778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45985.32707777778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45985.32707777778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45985.32707777778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45985.32707777778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45985.32707777778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45985.32707777778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45985.32707777778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45985.32707777778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45985.32707777778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45985.32707777778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45985.32707777778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45985.32707777778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45985.32707777778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45985.32707777778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45985.32707777778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45985.32707777778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45985.32707777778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45985.32707777778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45985.32707777778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45985.32707777778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45985.32707777778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45985.32707777778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45985.32707777778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45985.32707777778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45985.32707777778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45985.32707777778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45985.32707777778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45985.32707777778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45985.32707777778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45985.32707777778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45985.32707777778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45985.32707777778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45985.32707777778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45985.32707777778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45985.32707777778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45985.32707777778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45985.32707777778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45985.32707777778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45985.32707777778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45985.32707777778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45985.32707777778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45985.32707777778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45985.32707777778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45985.32707777778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45985.32707777778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45985.32707777778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45985.32707777778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45985.32707777778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45985.32707777778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45985.32707777778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45985.32707777778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45985.32707777778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45985.32707777778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45985.32707777778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45985.32707777778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45985.32707777778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45985.32707777778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45985.32707777778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45985.32707777778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45985.32707777778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45985.32707777778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45985.32707777778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45985.32707777778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45985.32707777778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45985.32707777778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45985.32707777778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45985.32707777778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45985.32707777778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45985.32707777778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45985.32707777778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45985.32707777778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45985.32707777778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45985.32707777778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45985.32707777778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45985.32707777778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45985.32707777778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45985.32707777778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45985.32707777778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45985.32707777778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45985.32707777778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45985.32707777778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45985.32707777778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45985.32707777778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45985.32707777778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45985.32707777778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45985.32707777778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45985.32707777778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45985.32707777778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45985.32707777778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45985.32707777778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45985.32707777778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45985.32707777778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45985.32707777778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45985.32707777778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45985.32707777778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45985.32707777778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45985.32707777778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45985.32707777778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45985.32707777778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45985.32707777778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45985.32707777778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45985.32707777778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45985.32707777778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45985.32707777778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45985.32707777778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45985.32707777778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45985.32707777778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45985.32707777778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45985.32707777778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45985.32707777778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45985.32707777778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45985.32707777778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45985.32707777778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45985.32707777778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45985.32707777778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45985.32707777778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45985.32707777778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45985.32707777778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45985.32707777778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45985.32707777778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45985.32707777778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45985.32707777778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45985.32707777778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45985.32707777778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45985.32707777778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45985.32707777778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45985.32707777778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45985.32707777778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45985.32707777778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45985.32707777778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45985.32707777778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45985.32707777778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45985.32707777778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45985.32707777778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45985.32707777778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45985.32707777778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45985.32707777778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45985.32707777778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45985.32707777778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45985.32707777778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45985.32707777778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45985.32707777778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45985.32707777778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45985.32707777778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45985.32707777778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45985.32707777778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45985.32707777778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45985.32707777778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45985.32707777778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45985.32707777778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45985.32707777778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45985.32707777778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45985.32707777778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45985.32707777778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45985.32707777778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45985.32707777778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45985.32707777778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45985.32707777778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45985.32707777778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45985.32707777778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45985.32707777778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45985.32707777778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45985.32707777778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45985.32707777778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45985.32707777778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45985.32707777778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45985.32707777778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45985.32707777778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45985.32707777778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45985.32707777778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45985.32707777778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45985.32707777778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45985.32707777778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45985.32707777778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45985.32707777778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45985.32707777778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45985.32707777778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45985.32707777778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45985.32707777778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45985.32707777778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45985.32707777778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45985.32707777778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45985.32707777778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45985.32707777778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45985.32707777778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45985.32707777778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45985.32707777778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45985.32707777778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45985.32707777778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45985.32707777778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45985.32707777778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45985.32707777778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45985.32707777778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45985.32707777778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45985.32707777778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45985.32707777778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45985.32707777778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45985.32707777778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45985.32707777778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45985.32707777778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45985.32707777778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45985.32707777778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45985.32707777778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45985.32707777778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45985.32707777778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45985.32707777778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45985.32707777778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45985.32707777778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45985.32707777778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45985.32707777778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45985.32707777778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45985.32707777778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45985.32707777778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45985.32707777778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45985.32707777778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45985.32707777778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45985.32707777778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45985.32707777778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45985.32707777778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45985.32707777778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45985.32707777778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45985.32707777778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45985.32707777778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45985.32707777778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45985.32707777778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45985.32707777778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45985.32707777778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45985.32707777778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45985.32707777778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45985.32707777778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45985.32707777778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45985.32707777778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45985.32707777778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45985.32707777778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45985.32707777778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45985.32707777778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45985.32707777778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45985.32707777778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45985.32707777778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45985.32707777778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45985.32707777778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45985.32707777778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45985.32707777778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45985.32707777778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45985.32707777778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45985.32707777778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45985.32707777778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45985.32707777778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45985.32707777778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45985.32707777778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45985.32707777778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45985.32707777778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45985.32707777778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45985.32707777778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45985.32707777778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45985.32707777778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45985.32707777778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45985.32707777778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45985.32707777778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45985.32707777778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45985.32707777778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45985.32707777778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45985.32707777778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45985.32707777778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45985.32707777778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45985.32707777778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45985.32707777778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45985.32707777778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45985.32707777778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45985.32707777778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45985.32707777778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45985.32707777778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45985.32707777778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45985.32707777778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45985.32707777778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45985.32707777778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45985.32707777778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45985.32707777778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45985.32707777778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45985.32707777778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45985.32707777778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45985.32707777778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45985.32707777778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45985.32707777778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45985.32707777778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45985.32707777778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45985.32707777778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45985.32707777778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45985.32707777778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45985.32707777778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45985.32707777778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45985.32707777778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45985.32707777778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45985.32707777778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45985.32707777778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45985.32707777778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45985.32707777778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45985.32707777778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45985.32707777778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45985.32707777778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45985.32707777778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45985.32707777778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45985.32707777778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45985.32707777778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45985.32707777778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45985.32707777778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45985.32707777778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45985.32707777778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45985.32707777778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45985.32707777778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45985.32707777778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45985.32707777778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45985.32707777778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45985.32707777778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45985.32707777778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45985.32707777778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45985.32707777778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45985.32707777778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45985.32707777778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45985.32707777778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45985.32707777778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45985.32707777778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45985.32707777778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45985.32707777778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45985.32707777778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45985.32707777778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45985.32707777778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45985.32707777778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45985.32707777778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45985.32707777778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45985.32707777778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45985.32707777778</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99"/>
  <sheetViews>
    <sheetView workbookViewId="0">
      <selection activeCell="K17" sqref="K1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281.84636006943765</v>
      </c>
      <c r="H2" s="95">
        <v>45703.474768518521</v>
      </c>
      <c r="I2" s="95" t="str">
        <f>IFERROR(VLOOKUP(D2,DB!A:F,6,0),"")</f>
        <v>SCECO</v>
      </c>
      <c r="J2" s="95" t="str">
        <f>IFERROR(VLOOKUP(D2,DB!A:G,7,0),"")</f>
        <v>Dead</v>
      </c>
      <c r="K2" s="97" t="s">
        <v>39108</v>
      </c>
      <c r="L2" s="91" t="str">
        <f>IFERROR(VLOOKUP(D2,DB!A:I,9,0),"")</f>
        <v>Latis</v>
      </c>
    </row>
    <row r="3" spans="1:16" ht="42.75" customHeight="1">
      <c r="A3" s="113" t="s">
        <v>39109</v>
      </c>
      <c r="B3" s="113" t="str">
        <f>IFERROR(VLOOKUP(D3,DB!A:K,11,0),"")</f>
        <v>R4</v>
      </c>
      <c r="C3" s="93">
        <v>1</v>
      </c>
      <c r="D3" s="91" t="s">
        <v>38804</v>
      </c>
      <c r="E3" s="94" t="s">
        <v>39021</v>
      </c>
      <c r="F3" s="95">
        <v>45984.493113425924</v>
      </c>
      <c r="G3" s="96">
        <f ca="1">IFERROR(NOW()-F3,"")</f>
        <v>0.83396423610975035</v>
      </c>
      <c r="H3" s="95">
        <v>45983.94866898148</v>
      </c>
      <c r="I3" s="113" t="str">
        <f>IFERROR(VLOOKUP(D3,DB!A:F,6,0),"")</f>
        <v>Sceco</v>
      </c>
      <c r="J3" s="113" t="str">
        <f>IFERROR(VLOOKUP(D3,DB!A:G,7,0),"")</f>
        <v>In progress</v>
      </c>
      <c r="K3" s="97" t="s">
        <v>39110</v>
      </c>
      <c r="L3" s="91" t="str">
        <f>IFERROR(VLOOKUP(D3,DB!A:I,9,0),"")</f>
        <v>Latis</v>
      </c>
    </row>
    <row r="4" spans="1:16" ht="15" customHeight="1">
      <c r="A4" s="113"/>
      <c r="B4" s="113" t="str">
        <f>IFERROR(VLOOKUP(D4,DB!A:K,11,0),"")</f>
        <v/>
      </c>
      <c r="C4" s="93"/>
      <c r="D4" s="91"/>
      <c r="E4" s="94"/>
      <c r="F4" s="95"/>
      <c r="G4" s="96">
        <f t="shared" ref="G4:G33" ca="1" si="0">IFERROR(NOW()-F4,"")</f>
        <v>45985.327077662034</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45985.327077662034</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45985.327077662034</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45985.327077662034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45985.327077662034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45985.327077662034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45985.327077662034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45985.327077662034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45985.327077662034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45985.327077662034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45985.327077662034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45985.327077662034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45985.327077662034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45985.327077662034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45985.327077662034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45985.327077662034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45985.327077662034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45985.327077662034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45985.327077662034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45985.327077662034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45985.327077662034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45985.327077662034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45985.327077662034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45985.327077662034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45985.327077662034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45985.327077662034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45985.327077662034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45985.327077662034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45985.327077662034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45985.327077662034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ref="G34:G97" ca="1" si="1">IFERROR(NOW()-F34,"")</f>
        <v>45985.327077662034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45985.327077662034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45985.327077662034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45985.327077662034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45985.327077662034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45985.327077662034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45985.327077662034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45985.327077662034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45985.327077662034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45985.327077662034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45985.327077662034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45985.327077662034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45985.327077662034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45985.327077662034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45985.327077662034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45985.327077662034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45985.327077662034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45985.327077662034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45985.327077662034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45985.327077662034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45985.327077662034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45985.327077662034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45985.327077662034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45985.327077662034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45985.327077662034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45985.327077662034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45985.327077662034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45985.327077662034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45985.327077662034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45985.327077662034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45985.327077662034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45985.327077662034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45985.327077662034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45985.327077662034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45985.327077662034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45985.327077662034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45985.327077662034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45985.327077662034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45985.327077662034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45985.327077662034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45985.327077662034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45985.327077662034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45985.327077662034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45985.327077662034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45985.327077662034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45985.327077662034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45985.327077662034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45985.327077662034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45985.327077662034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45985.327077662034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45985.327077662034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45985.327077662034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45985.327077662034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45985.327077662034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45985.327077662034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45985.327077662034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45985.327077662034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45985.327077662034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45985.327077662034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45985.327077662034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45985.327077662034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45985.327077662034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45985.327077662034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45985.327077662034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ref="G98:G161" ca="1" si="2">IFERROR(NOW()-F98,"")</f>
        <v>45985.327077662034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45985.327077662034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45985.327077662034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45985.327077662034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45985.327077662034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45985.327077662034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45985.327077662034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45985.327077662034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45985.327077662034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45985.327077662034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45985.327077662034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45985.327077662034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45985.327077662034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45985.327077662034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45985.327077662034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45985.327077662034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45985.327077662034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45985.327077662034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45985.327077662034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45985.327077662034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45985.327077662034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45985.327077662034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45985.327077662034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45985.327077662034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45985.327077662034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45985.327077662034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45985.327077662034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45985.327077662034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45985.327077662034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45985.327077662034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45985.327077662034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45985.327077662034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45985.327077662034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45985.327077662034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45985.327077662034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45985.327077662034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45985.327077662034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45985.327077662034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45985.327077662034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45985.327077662034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45985.327077662034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45985.327077662034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45985.327077662034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45985.327077662034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45985.327077662034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45985.327077662034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45985.327077662034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45985.327077662034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45985.327077662034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45985.327077662034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45985.327077662034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45985.327077662034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45985.327077662034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45985.327077662034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45985.327077662034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45985.327077662034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45985.327077662034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45985.327077662034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45985.327077662034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45985.327077662034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45985.327077662034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45985.327077662034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45985.327077662034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45985.327077662034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ref="G162:G225" ca="1" si="3">IFERROR(NOW()-F162,"")</f>
        <v>45985.327077662034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45985.327077662034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45985.327077662034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45985.327077662034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45985.327077662034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45985.327077662034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45985.327077662034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45985.327077662034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45985.327077662034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45985.327077662034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45985.327077662034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45985.327077662034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45985.327077662034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45985.327077662034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45985.327077662034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45985.327077662034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45985.327077662034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45985.327077662034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45985.327077662034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45985.327077662034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45985.327077662034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45985.327077662034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45985.327077662034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45985.327077662034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45985.327077662034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45985.327077662034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45985.327077662034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45985.327077662034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45985.327077662034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45985.327077662034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45985.327077662034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45985.327077662034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45985.327077662034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45985.327077662034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45985.327077662034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45985.327077662034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45985.327077662034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45985.327077662034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45985.327077662034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45985.327077662034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45985.327077662034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45985.327077662034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45985.327077662034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45985.327077662034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45985.327077662034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45985.327077662034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45985.327077662034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45985.327077662034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45985.327077662034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45985.327077662034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45985.327077662034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45985.327077662034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45985.327077662034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45985.327077662034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45985.327077662034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45985.327077662034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45985.327077662034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45985.327077662034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45985.327077662034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45985.327077662034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45985.327077662034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45985.327077662034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45985.327077662034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45985.327077662034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ref="G226:G289" ca="1" si="4">IFERROR(NOW()-F226,"")</f>
        <v>45985.327077662034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45985.327077662034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45985.327077662034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45985.327077662034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45985.327077662034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45985.327077662034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45985.327077662034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45985.327077662034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45985.327077662034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45985.327077662034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45985.327077662034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45985.327077662034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45985.327077662034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45985.327077662034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45985.327077662034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45985.327077662034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45985.327077662034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45985.327077662034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45985.327077662034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45985.327077662034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45985.327077662034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45985.327077662034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45985.327077662034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45985.327077662034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45985.327077662034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45985.327077662034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45985.327077662034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45985.327077662034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45985.327077662034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45985.327077662034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45985.327077662034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45985.327077662034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45985.327077662034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45985.327077662034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45985.327077662034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45985.327077662034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45985.327077662034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45985.327077662034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45985.327077662034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45985.327077662034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45985.327077662034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45985.327077662034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45985.327077662034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45985.327077662034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45985.327077662034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45985.327077662034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45985.327077662034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45985.327077662034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45985.327077662034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45985.327077662034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45985.327077662034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45985.327077662034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45985.327077662034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45985.327077662034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45985.327077662034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45985.327077662034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45985.327077662034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45985.327077662034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45985.327077662034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45985.327077662034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45985.327077662034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45985.327077662034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45985.327077662034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45985.327077662034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ref="G290:G353" ca="1" si="5">IFERROR(NOW()-F290,"")</f>
        <v>45985.327077662034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45985.327077662034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45985.327077662034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45985.327077662034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45985.327077662034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45985.327077662034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45985.327077662034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45985.327077662034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45985.327077662034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45985.327077662034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45985.327077662034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45985.327077662034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45985.327077662034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45985.327077662034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45985.327077662034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45985.327077662034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45985.327077662034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45985.327077662034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45985.327077662034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45985.327077662034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45985.327077662034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45985.327077662034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45985.327077662034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45985.327077662034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45985.327077662034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45985.327077662034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45985.327077662034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45985.327077662034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45985.327077662034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45985.327077662034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45985.327077662034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45985.327077662034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45985.327077662034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45985.327077662034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45985.327077662034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45985.327077662034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45985.327077662034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45985.327077662034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45985.327077662034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45985.327077662034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45985.327077662034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45985.327077662034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45985.327077662034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45985.327077662034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45985.327077662034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45985.327077662034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45985.327077662034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45985.327077662034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45985.327077662034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45985.327077662034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45985.327077662034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45985.327077662034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45985.327077662034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45985.327077662034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45985.327077662034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45985.327077662034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45985.327077662034</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45985.327077662034</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45985.327077662034</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45985.327077662034</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45985.327077662034</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45985.327077662034</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45985.327077662034</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45985.327077662034</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ref="G354:G399" ca="1" si="6">IFERROR(NOW()-F354,"")</f>
        <v>45985.327077662034</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45985.327077662034</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45985.327077662034</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45985.327077662034</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45985.327077662034</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45985.327077662034</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45985.327077662034</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45985.327077662034</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45985.327077662034</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45985.327077662034</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45985.327077662034</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45985.327077662034</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45985.327077662034</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45985.327077662034</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45985.327077662034</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45985.327077662034</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45985.327077662034</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45985.327077662034</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45985.327077662034</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45985.327077662034</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45985.327077662034</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45985.327077662034</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45985.327077662034</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45985.327077662034</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45985.327077662034</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45985.327077662034</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45985.327077662034</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45985.327077662034</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45985.327077662034</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45985.327077662034</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45985.327077662034</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45985.327077662034</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45985.327077662034</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45985.327077662034</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45985.327077662034</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45985.327077662034</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45985.327077662034</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45985.327077662034</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45985.327077662034</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45985.327077662034</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45985.327077662034</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45985.327077662034</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45985.327077662034</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45985.327077662034</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45985.327077662034</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45985.327077662034</v>
      </c>
      <c r="H399" s="95"/>
      <c r="I399" s="113" t="str">
        <f>IFERROR(VLOOKUP(D399,DB!A:F,6,0),"")</f>
        <v/>
      </c>
      <c r="J399" s="113" t="str">
        <f>IFERROR(VLOOKUP(D399,DB!A:G,7,0),"")</f>
        <v/>
      </c>
      <c r="K399" s="97"/>
      <c r="L399" s="91" t="str">
        <f>IFERROR(VLOOKUP(D399,DB!A:I,9,0),"")</f>
        <v/>
      </c>
    </row>
  </sheetData>
  <dataValidations count="2">
    <dataValidation allowBlank="1" showInputMessage="1" showErrorMessage="1" sqref="E1" xr:uid="{A4F81451-56CC-4543-9497-104C4E44EE4B}"/>
    <dataValidation type="list" allowBlank="1" showInputMessage="1" showErrorMessage="1" sqref="E2:E39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8"/>
  <sheetViews>
    <sheetView workbookViewId="0">
      <selection activeCell="L12" sqref="L12"/>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39111</v>
      </c>
      <c r="B2" s="37" t="str">
        <f>IFERROR(VLOOKUP(D2,DB!A:K,11,0),"")</f>
        <v>R5</v>
      </c>
      <c r="C2" s="37">
        <v>3</v>
      </c>
      <c r="D2" s="106" t="s">
        <v>36011</v>
      </c>
      <c r="E2" s="37" t="s">
        <v>39021</v>
      </c>
      <c r="F2" s="38">
        <v>45891.832060185188</v>
      </c>
      <c r="G2" s="108">
        <f ca="1">IFERROR(NOW()-F2,"")</f>
        <v>93.495017592591466</v>
      </c>
      <c r="H2" s="38">
        <v>45891.790393518517</v>
      </c>
      <c r="I2" s="37" t="str">
        <f>IFERROR(VLOOKUP(D2,DB!A:F,6,0),"")</f>
        <v>Generator-SG</v>
      </c>
      <c r="J2" s="37" t="str">
        <f>IFERROR(VLOOKUP(D2,DB!A:G,7,0),"")</f>
        <v>Vandalized</v>
      </c>
      <c r="K2" s="37" t="s">
        <v>39112</v>
      </c>
      <c r="L2" s="37" t="str">
        <f>IFERROR(VLOOKUP(D2,DB!A:I,9,0),"")</f>
        <v>Latis</v>
      </c>
      <c r="M2" s="105"/>
    </row>
    <row r="3" spans="1:13" ht="30">
      <c r="A3" s="37" t="s">
        <v>39113</v>
      </c>
      <c r="B3" s="37" t="str">
        <f>IFERROR(VLOOKUP(D3,DB!A:K,11,0),"")</f>
        <v>R5</v>
      </c>
      <c r="C3" s="37">
        <v>1</v>
      </c>
      <c r="D3" s="37" t="s">
        <v>33268</v>
      </c>
      <c r="E3" s="37" t="s">
        <v>39100</v>
      </c>
      <c r="F3" s="38">
        <v>45926.188877314817</v>
      </c>
      <c r="G3" s="108">
        <f t="shared" ref="G3" ca="1" si="0">IFERROR(NOW()-F3,"")</f>
        <v>59.138200462963141</v>
      </c>
      <c r="H3" s="38">
        <v>45926.158159722225</v>
      </c>
      <c r="I3" s="37" t="str">
        <f>IFERROR(VLOOKUP(D3,DB!A:F,6,0),"")</f>
        <v>SCECO</v>
      </c>
      <c r="J3" s="37" t="str">
        <f>IFERROR(VLOOKUP(D3,DB!A:G,7,0),"")</f>
        <v>Good</v>
      </c>
      <c r="K3" s="37" t="s">
        <v>39114</v>
      </c>
      <c r="L3" s="37" t="str">
        <f>IFERROR(VLOOKUP(D3,DB!A:I,9,0),"")</f>
        <v>Latis</v>
      </c>
      <c r="M3" s="105"/>
    </row>
    <row r="4" spans="1:13" ht="48" customHeight="1">
      <c r="A4" s="109" t="s">
        <v>39115</v>
      </c>
      <c r="B4" s="109" t="str">
        <f>IFERROR(VLOOKUP(D4,DB!A:K,11,0),"")</f>
        <v>R5</v>
      </c>
      <c r="C4" s="109">
        <v>1</v>
      </c>
      <c r="D4" s="109" t="s">
        <v>34758</v>
      </c>
      <c r="E4" s="109" t="s">
        <v>39100</v>
      </c>
      <c r="F4" s="110">
        <v>45948.661111111112</v>
      </c>
      <c r="G4" s="111">
        <f t="shared" ref="G4" ca="1" si="1">IFERROR(NOW()-F4,"")</f>
        <v>36.665966666667373</v>
      </c>
      <c r="H4" s="110">
        <v>45948.661111111112</v>
      </c>
      <c r="I4" s="109" t="str">
        <f>IFERROR(VLOOKUP(D4,DB!A:F,6,0),"")</f>
        <v>SCECO</v>
      </c>
      <c r="J4" s="109" t="str">
        <f>IFERROR(VLOOKUP(D4,DB!A:G,7,0),"")</f>
        <v>Dead</v>
      </c>
      <c r="K4" s="109" t="s">
        <v>39116</v>
      </c>
      <c r="L4" s="109" t="str">
        <f>IFERROR(VLOOKUP(D4,DB!A:I,9,0),"")</f>
        <v>Latis</v>
      </c>
    </row>
    <row r="5" spans="1:13" ht="30.75">
      <c r="A5" s="109" t="s">
        <v>39117</v>
      </c>
      <c r="B5" s="109" t="str">
        <f>IFERROR(VLOOKUP(D5,DB!A:K,11,0),"")</f>
        <v>R5</v>
      </c>
      <c r="C5" s="109">
        <v>1</v>
      </c>
      <c r="D5" s="109" t="s">
        <v>36518</v>
      </c>
      <c r="E5" s="109" t="s">
        <v>39021</v>
      </c>
      <c r="F5" s="122">
        <v>45981.373298611114</v>
      </c>
      <c r="G5" s="111">
        <f ca="1">IFERROR(NOW()-F5,"")</f>
        <v>3.953779050920275</v>
      </c>
      <c r="H5" s="122">
        <v>45981.360798611109</v>
      </c>
      <c r="I5" s="109" t="str">
        <f>IFERROR(VLOOKUP(D5,DB!A:F,6,0),"")</f>
        <v>SCECO</v>
      </c>
      <c r="J5" s="109" t="str">
        <f>IFERROR(VLOOKUP(D5,DB!A:G,7,0),"")</f>
        <v>Dead</v>
      </c>
      <c r="K5" s="109" t="s">
        <v>39118</v>
      </c>
      <c r="L5" s="109" t="str">
        <f>IFERROR(VLOOKUP(D5,DB!A:I,9,0),"")</f>
        <v>Latis</v>
      </c>
    </row>
    <row r="6" spans="1:13" ht="30.75">
      <c r="A6" s="109" t="s">
        <v>39119</v>
      </c>
      <c r="B6" s="109" t="str">
        <f>IFERROR(VLOOKUP(D6,DB!A:K,11,0),"")</f>
        <v>R5</v>
      </c>
      <c r="C6" s="109">
        <v>1</v>
      </c>
      <c r="D6" s="109" t="s">
        <v>32901</v>
      </c>
      <c r="E6" s="109" t="s">
        <v>39021</v>
      </c>
      <c r="F6" s="122">
        <v>45985.093854166669</v>
      </c>
      <c r="G6" s="111">
        <f ca="1">IFERROR(NOW()-F6,"")</f>
        <v>0.23322349536465481</v>
      </c>
      <c r="H6" s="122">
        <v>45984.593425925923</v>
      </c>
      <c r="I6" s="109" t="str">
        <f>IFERROR(VLOOKUP(D6,DB!A:F,6,0),"")</f>
        <v>SCECO</v>
      </c>
      <c r="J6" s="109" t="str">
        <f>IFERROR(VLOOKUP(D6,DB!A:G,7,0),"")</f>
        <v>Good</v>
      </c>
      <c r="K6" s="109" t="s">
        <v>39120</v>
      </c>
      <c r="L6" s="109" t="str">
        <f>IFERROR(VLOOKUP(D6,DB!A:I,9,0),"")</f>
        <v>Latis</v>
      </c>
    </row>
    <row r="7" spans="1:13">
      <c r="A7" s="109"/>
      <c r="B7" s="109" t="str">
        <f>IFERROR(VLOOKUP(D7,DB!A:K,11,0),"")</f>
        <v/>
      </c>
      <c r="C7" s="109"/>
      <c r="D7" s="109"/>
      <c r="E7" s="109"/>
      <c r="F7" s="109"/>
      <c r="G7" s="111">
        <f ca="1">IFERROR(NOW()-F7,"")</f>
        <v>45985.327077662034</v>
      </c>
      <c r="H7" s="109"/>
      <c r="I7" s="109" t="str">
        <f>IFERROR(VLOOKUP(D7,DB!A:F,6,0),"")</f>
        <v/>
      </c>
      <c r="J7" s="109" t="str">
        <f>IFERROR(VLOOKUP(D7,DB!A:G,7,0),"")</f>
        <v/>
      </c>
      <c r="K7" s="109"/>
      <c r="L7" s="109" t="str">
        <f>IFERROR(VLOOKUP(D7,DB!A:I,9,0),"")</f>
        <v/>
      </c>
    </row>
    <row r="8" spans="1:13">
      <c r="A8" s="109"/>
      <c r="B8" s="109" t="str">
        <f>IFERROR(VLOOKUP(D8,DB!A:K,11,0),"")</f>
        <v/>
      </c>
      <c r="C8" s="109"/>
      <c r="D8" s="143"/>
      <c r="E8" s="109"/>
      <c r="F8" s="109"/>
      <c r="G8" s="111">
        <f ca="1">IFERROR(NOW()-F8,"")</f>
        <v>45985.327077662034</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45985.327077662034</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45985.327077662034</v>
      </c>
      <c r="H10" s="109"/>
      <c r="I10" s="109" t="str">
        <f>IFERROR(VLOOKUP(D10,DB!A:F,6,0),"")</f>
        <v/>
      </c>
      <c r="J10" s="109" t="str">
        <f>IFERROR(VLOOKUP(D10,DB!A:G,7,0),"")</f>
        <v/>
      </c>
      <c r="K10" s="109"/>
      <c r="L10" s="109" t="str">
        <f>IFERROR(VLOOKUP(D10,DB!A:I,9,0),"")</f>
        <v/>
      </c>
    </row>
    <row r="11" spans="1:13">
      <c r="A11" s="109"/>
      <c r="B11" s="109" t="str">
        <f>IFERROR(VLOOKUP(D11,DB!A:K,11,0),"")</f>
        <v/>
      </c>
      <c r="C11" s="109"/>
      <c r="D11" s="143"/>
      <c r="E11" s="109"/>
      <c r="F11" s="109"/>
      <c r="G11" s="111">
        <f ca="1">IFERROR(NOW()-F11,"")</f>
        <v>45985.327077662034</v>
      </c>
      <c r="H11" s="109"/>
      <c r="I11" s="109" t="str">
        <f>IFERROR(VLOOKUP(D11,DB!A:F,6,0),"")</f>
        <v/>
      </c>
      <c r="J11" s="109" t="str">
        <f>IFERROR(VLOOKUP(D11,DB!A:G,7,0),"")</f>
        <v/>
      </c>
      <c r="K11" s="109"/>
      <c r="L11" s="109" t="str">
        <f>IFERROR(VLOOKUP(D11,DB!A:I,9,0),"")</f>
        <v/>
      </c>
    </row>
    <row r="12" spans="1:13">
      <c r="A12" s="109"/>
      <c r="B12" s="109" t="str">
        <f>IFERROR(VLOOKUP(D12,DB!A:K,11,0),"")</f>
        <v/>
      </c>
      <c r="C12" s="109"/>
      <c r="D12"/>
      <c r="E12" s="109"/>
      <c r="F12" s="109"/>
      <c r="G12" s="111">
        <f ca="1">IFERROR(NOW()-F12,"")</f>
        <v>45985.327077662034</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45985.327077662034</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45985.327077662034</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45985.327077662034</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45985.327077662034</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45985.327077662034</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45985.327077662034</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45985.327077662034</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45985.327077662034</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45985.327077662034</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45985.327077662034</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45985.327077662034</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45985.327077662034</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45985.327077662034</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45985.327077662034</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45985.327077662034</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45985.327077662034</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45985.327077662034</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45985.327077662034</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45985.327077662034</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45985.327077662034</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45985.327077662034</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45985.327077662034</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45985.327077662034</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45985.327077662034</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45985.327077662034</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45985.327077662034</v>
      </c>
      <c r="H38" s="109"/>
      <c r="I38" s="109" t="str">
        <f>IFERROR(VLOOKUP(D38,DB!A:F,6,0),"")</f>
        <v/>
      </c>
      <c r="J38" s="109" t="str">
        <f>IFERROR(VLOOKUP(D38,DB!A:G,7,0),"")</f>
        <v/>
      </c>
      <c r="K38" s="109"/>
      <c r="L38" s="109" t="str">
        <f>IFERROR(VLOOKUP(D38,DB!A:I,9,0),"")</f>
        <v/>
      </c>
    </row>
    <row r="39" spans="1:12">
      <c r="A39" s="125"/>
      <c r="B39" s="125" t="str">
        <f>IFERROR(VLOOKUP(D39,DB!A:K,11,0),"")</f>
        <v/>
      </c>
      <c r="C39" s="125"/>
      <c r="D39" s="125"/>
      <c r="E39" s="125"/>
      <c r="F39" s="126"/>
      <c r="G39" s="111">
        <f ca="1">IFERROR(NOW()-F39,"")</f>
        <v>45985.327077662034</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45985.327077662034</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45985.327077662034</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45985.327077662034</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45985.327077662034</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45985.327077662034</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45985.327077662034</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45985.327077662034</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45985.327077662034</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45985.327077662034</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45985.327077662034</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45985.327077662034</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45985.327077662034</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45985.327077662034</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45985.327077662034</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45985.327077662034</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45985.327077662034</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45985.327077662034</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45985.327077662034</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45985.327077662034</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45985.327077662034</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45985.327077662034</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45985.327077662034</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45985.327077662034</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45985.327077662034</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45985.327077662034</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45985.327077662034</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45985.327077662034</v>
      </c>
      <c r="H66" s="126"/>
      <c r="I66" s="125" t="str">
        <f>IFERROR(VLOOKUP(D66,DB!A:F,6,0),"")</f>
        <v/>
      </c>
      <c r="J66" s="125" t="str">
        <f>IFERROR(VLOOKUP(D66,DB!A:G,7,0),"")</f>
        <v/>
      </c>
      <c r="K66" s="125"/>
      <c r="L66" s="125" t="str">
        <f>IFERROR(VLOOKUP(D66,DB!A:I,9,0),"")</f>
        <v/>
      </c>
    </row>
    <row r="67" spans="1:12">
      <c r="A67" s="109"/>
      <c r="B67" s="109"/>
      <c r="C67" s="109"/>
      <c r="D67" s="109"/>
      <c r="E67" s="109"/>
      <c r="F67" s="109"/>
      <c r="G67" s="109"/>
      <c r="H67" s="109"/>
      <c r="I67" s="109"/>
      <c r="J67" s="109"/>
      <c r="K67" s="109"/>
      <c r="L67" s="109"/>
    </row>
    <row r="68" spans="1:12">
      <c r="A68" s="109"/>
      <c r="B68" s="109"/>
      <c r="C68" s="109"/>
      <c r="D68" s="109"/>
      <c r="E68" s="109"/>
      <c r="F68" s="109"/>
      <c r="G68" s="109"/>
      <c r="H68" s="109"/>
      <c r="I68" s="109"/>
      <c r="J68" s="109"/>
      <c r="K68" s="109"/>
      <c r="L68" s="109"/>
    </row>
    <row r="69" spans="1:12">
      <c r="A69" s="109"/>
      <c r="B69" s="109"/>
      <c r="C69" s="109"/>
      <c r="D69" s="109"/>
      <c r="E69" s="109"/>
      <c r="F69" s="109"/>
      <c r="G69" s="109"/>
      <c r="H69" s="109"/>
      <c r="I69" s="109"/>
      <c r="J69" s="109"/>
      <c r="K69" s="109"/>
      <c r="L69" s="109"/>
    </row>
    <row r="70" spans="1:12">
      <c r="A70" s="109"/>
      <c r="B70" s="109"/>
      <c r="C70" s="109"/>
      <c r="D70" s="109"/>
      <c r="E70" s="109"/>
      <c r="F70" s="109"/>
      <c r="G70" s="109"/>
      <c r="H70" s="109"/>
      <c r="I70" s="109"/>
      <c r="J70" s="109"/>
      <c r="K70" s="109"/>
      <c r="L70" s="109"/>
    </row>
    <row r="71" spans="1:12">
      <c r="A71" s="109"/>
      <c r="B71" s="109"/>
      <c r="C71" s="109"/>
      <c r="D71" s="109"/>
      <c r="E71" s="109"/>
      <c r="F71" s="109"/>
      <c r="G71" s="109"/>
      <c r="H71" s="109"/>
      <c r="I71" s="109"/>
      <c r="J71" s="109"/>
      <c r="K71" s="109"/>
      <c r="L71" s="109"/>
    </row>
    <row r="72" spans="1:12">
      <c r="A72" s="109"/>
      <c r="B72" s="109"/>
      <c r="C72" s="109"/>
      <c r="D72" s="109"/>
      <c r="E72" s="109"/>
      <c r="F72" s="109"/>
      <c r="G72" s="109"/>
      <c r="H72" s="109"/>
      <c r="I72" s="109"/>
      <c r="J72" s="109"/>
      <c r="K72" s="109"/>
      <c r="L72" s="109"/>
    </row>
    <row r="73" spans="1:12">
      <c r="A73" s="109"/>
      <c r="B73" s="109"/>
      <c r="C73" s="109"/>
      <c r="D73" s="109"/>
      <c r="E73" s="109"/>
      <c r="F73" s="109"/>
      <c r="G73" s="109"/>
      <c r="H73" s="109"/>
      <c r="I73" s="109"/>
      <c r="J73" s="109"/>
      <c r="K73" s="109"/>
      <c r="L73" s="109"/>
    </row>
    <row r="74" spans="1:12">
      <c r="A74" s="109"/>
      <c r="B74" s="109"/>
      <c r="C74" s="109"/>
      <c r="D74" s="109"/>
      <c r="E74" s="109"/>
      <c r="F74" s="109"/>
      <c r="G74" s="109"/>
      <c r="H74" s="109"/>
      <c r="I74" s="109"/>
      <c r="J74" s="109"/>
      <c r="K74" s="109"/>
      <c r="L74" s="109"/>
    </row>
    <row r="75" spans="1:12">
      <c r="A75" s="109"/>
      <c r="B75" s="109"/>
      <c r="C75" s="109"/>
      <c r="D75" s="109"/>
      <c r="E75" s="109"/>
      <c r="F75" s="109"/>
      <c r="G75" s="109"/>
      <c r="H75" s="109"/>
      <c r="I75" s="109"/>
      <c r="J75" s="109"/>
      <c r="K75" s="109"/>
      <c r="L75" s="109"/>
    </row>
    <row r="76" spans="1:12">
      <c r="A76" s="109"/>
      <c r="B76" s="109"/>
      <c r="C76" s="109"/>
      <c r="D76" s="109"/>
      <c r="E76" s="109"/>
      <c r="F76" s="109"/>
      <c r="G76" s="109"/>
      <c r="H76" s="109"/>
      <c r="I76" s="109"/>
      <c r="J76" s="109"/>
      <c r="K76" s="109"/>
      <c r="L76" s="109"/>
    </row>
    <row r="77" spans="1:12">
      <c r="A77" s="109"/>
      <c r="B77" s="109"/>
      <c r="C77" s="109"/>
      <c r="D77" s="109"/>
      <c r="E77" s="109"/>
      <c r="F77" s="109"/>
      <c r="G77" s="109"/>
      <c r="H77" s="109"/>
      <c r="I77" s="109"/>
      <c r="J77" s="109"/>
      <c r="K77" s="109"/>
      <c r="L77" s="109"/>
    </row>
    <row r="78" spans="1:12">
      <c r="A78" s="109"/>
      <c r="B78" s="109"/>
      <c r="C78" s="109"/>
      <c r="D78" s="109"/>
      <c r="E78" s="109"/>
      <c r="F78" s="109"/>
      <c r="G78" s="109"/>
      <c r="H78" s="109"/>
      <c r="I78" s="109"/>
      <c r="J78" s="109"/>
      <c r="K78" s="109"/>
      <c r="L78" s="109"/>
    </row>
  </sheetData>
  <dataValidations count="2">
    <dataValidation allowBlank="1" showInputMessage="1" showErrorMessage="1" sqref="E1" xr:uid="{920C6338-E771-4DAE-8C89-92A9093EA4DE}"/>
    <dataValidation type="list" allowBlank="1" showInputMessage="1" showErrorMessage="1" sqref="E2:E6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5"/>
  <sheetViews>
    <sheetView workbookViewId="0">
      <selection activeCell="I10" sqref="I10"/>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ht="31.5" customHeight="1">
      <c r="A2" s="145"/>
      <c r="B2" s="145"/>
      <c r="C2" s="146"/>
      <c r="D2" s="145"/>
      <c r="E2" s="109"/>
      <c r="F2" s="147"/>
      <c r="G2" s="75"/>
      <c r="H2" s="147"/>
      <c r="I2" s="145"/>
      <c r="J2" s="145"/>
      <c r="K2" s="148"/>
      <c r="L2" s="149"/>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s="144"/>
      <c r="B3" s="145" t="str">
        <f>IFERROR(VLOOKUP(D3,DB!A:K,11,0),"")</f>
        <v/>
      </c>
      <c r="C3" s="146"/>
      <c r="D3" s="145"/>
      <c r="E3" s="109"/>
      <c r="F3" s="147"/>
      <c r="G3" s="75">
        <f ca="1">IFERROR(NOW()-F3,"-")</f>
        <v>45985.327077662034</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5"/>
      <c r="E4" s="109"/>
      <c r="F4" s="147"/>
      <c r="G4" s="75">
        <f ca="1">IFERROR(NOW()-F4,"-")</f>
        <v>45985.327077662034</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3"/>
      <c r="E5" s="109"/>
      <c r="F5" s="147"/>
      <c r="G5" s="75">
        <f ca="1">IFERROR(NOW()-F5,"-")</f>
        <v>45985.327077662034</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45985.327077662034</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45985.327077662034</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45985.327077662034</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45985.327077662034</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45985.327077662034</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5"/>
      <c r="E11" s="109"/>
      <c r="F11" s="147"/>
      <c r="G11" s="75">
        <f ca="1">IFERROR(NOW()-F11,"-")</f>
        <v>45985.327077662034</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3"/>
      <c r="E12" s="109"/>
      <c r="F12" s="147"/>
      <c r="G12" s="75">
        <f ca="1">IFERROR(NOW()-F12,"-")</f>
        <v>45985.327077662034</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45985.327077662034</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45985.327077662034</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45985.327077662034</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45985.327077662034</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45985.327077662034</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45985.327077662034</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3"/>
      <c r="E19" s="109"/>
      <c r="F19" s="147"/>
      <c r="G19" s="75">
        <f ca="1">IFERROR(NOW()-F19,"-")</f>
        <v>45985.327077662034</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45985.327077662034</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45985.327077662034</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45985.327077662034</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45985.327077662034</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45985.327077662034</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45985.327077662034</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3"/>
      <c r="E26" s="109"/>
      <c r="F26" s="147"/>
      <c r="G26" s="75">
        <f ca="1">IFERROR(NOW()-F26,"-")</f>
        <v>45985.327077662034</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45985.327077662034</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45985.327077662034</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45985.327077662034</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45985.327077662034</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45985.327077662034</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45985.327077662034</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3"/>
      <c r="E33" s="109"/>
      <c r="F33" s="147"/>
      <c r="G33" s="75">
        <f ca="1">IFERROR(NOW()-F33,"-")</f>
        <v>45985.327077662034</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45985.327077662034</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45985.327077662034</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45985.327077662034</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45985.327077662034</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45985.327077662034</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45985.327077662034</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3"/>
      <c r="E40" s="109"/>
      <c r="F40" s="147"/>
      <c r="G40" s="75">
        <f ca="1">IFERROR(NOW()-F40,"-")</f>
        <v>45985.327077662034</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45985.327077662034</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45985.327077662034</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45985.327077662034</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45985.327077662034</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45985.327077662034</v>
      </c>
      <c r="H45" s="147"/>
      <c r="I45" s="145" t="str">
        <f>IFERROR(VLOOKUP(D45,DB!A:F,6,0),"")</f>
        <v/>
      </c>
      <c r="J45" s="145" t="str">
        <f>IFERROR(VLOOKUP(D45,DB!A:G,7,0),"")</f>
        <v/>
      </c>
      <c r="K45" s="148"/>
      <c r="L45" s="149" t="str">
        <f>IFERROR(VLOOKUP(D45,DB!A:I,9,0),"")</f>
        <v/>
      </c>
    </row>
  </sheetData>
  <dataValidations count="2">
    <dataValidation allowBlank="1" showInputMessage="1" showErrorMessage="1" sqref="E1" xr:uid="{9E1BC488-8814-4F8A-8DBE-742B3278AB71}"/>
    <dataValidation type="list" allowBlank="1" showInputMessage="1" showErrorMessage="1" sqref="E2:E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2025-11-24T04:53:04Z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