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933" documentId="120_S{2AC9BD13-BADA-5192-A53E-5A8FF88502F6}" xr6:coauthVersionLast="47" xr6:coauthVersionMax="47" xr10:uidLastSave="{05BC8BA2-6A4D-439F-A1A7-AEE83684BB49}"/>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4" l="1"/>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19" i="5"/>
  <c r="G19" i="5"/>
  <c r="I19" i="5"/>
  <c r="J19" i="5"/>
  <c r="L19" i="5"/>
  <c r="B2" i="5"/>
  <c r="B3" i="5"/>
  <c r="B4" i="5"/>
  <c r="B5" i="5"/>
  <c r="B6" i="5"/>
  <c r="B7" i="5"/>
  <c r="B8" i="5"/>
  <c r="B9" i="5"/>
  <c r="B10" i="5"/>
  <c r="B11" i="5"/>
  <c r="B12" i="5"/>
  <c r="B13" i="5"/>
  <c r="B14" i="5"/>
  <c r="B15" i="5"/>
  <c r="B16" i="5"/>
  <c r="B17" i="5"/>
  <c r="B18" i="5"/>
  <c r="I2" i="5"/>
  <c r="I3" i="5"/>
  <c r="I4" i="5"/>
  <c r="I5" i="5"/>
  <c r="I6" i="5"/>
  <c r="I7" i="5"/>
  <c r="I8" i="5"/>
  <c r="I9" i="5"/>
  <c r="I10" i="5"/>
  <c r="I11" i="5"/>
  <c r="I12" i="5"/>
  <c r="I13" i="5"/>
  <c r="I14" i="5"/>
  <c r="I15" i="5"/>
  <c r="I16" i="5"/>
  <c r="I17" i="5"/>
  <c r="I18" i="5"/>
  <c r="J2" i="5"/>
  <c r="J3" i="5"/>
  <c r="J4" i="5"/>
  <c r="J5" i="5"/>
  <c r="J6" i="5"/>
  <c r="J7" i="5"/>
  <c r="J8" i="5"/>
  <c r="J9" i="5"/>
  <c r="J10" i="5"/>
  <c r="J11" i="5"/>
  <c r="J12" i="5"/>
  <c r="J13" i="5"/>
  <c r="J14" i="5"/>
  <c r="J15" i="5"/>
  <c r="J16" i="5"/>
  <c r="J17" i="5"/>
  <c r="J18" i="5"/>
  <c r="L2" i="5"/>
  <c r="L3" i="5"/>
  <c r="L4" i="5"/>
  <c r="L5" i="5"/>
  <c r="L6" i="5"/>
  <c r="L7" i="5"/>
  <c r="L8" i="5"/>
  <c r="L9" i="5"/>
  <c r="L10" i="5"/>
  <c r="L11" i="5"/>
  <c r="L12" i="5"/>
  <c r="L13" i="5"/>
  <c r="L14" i="5"/>
  <c r="L15" i="5"/>
  <c r="L16" i="5"/>
  <c r="L17" i="5"/>
  <c r="L18" i="5"/>
  <c r="D2"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G7" i="5"/>
  <c r="G8" i="5"/>
  <c r="G9" i="5"/>
  <c r="G10" i="5"/>
  <c r="G11" i="5"/>
  <c r="G12" i="5"/>
  <c r="G13" i="5"/>
  <c r="G14" i="5"/>
  <c r="G15" i="5"/>
  <c r="G16" i="5"/>
  <c r="G17" i="5"/>
  <c r="G18" i="5"/>
  <c r="B5" i="2"/>
  <c r="G5" i="2"/>
  <c r="I5" i="2"/>
  <c r="J5" i="2"/>
  <c r="L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J97" i="2"/>
  <c r="J98" i="2"/>
  <c r="J99" i="2"/>
  <c r="J100" i="2"/>
  <c r="J101" i="2"/>
  <c r="J102" i="2"/>
  <c r="J103" i="2"/>
  <c r="J104" i="2"/>
  <c r="J105" i="2"/>
  <c r="J106" i="2"/>
  <c r="J107" i="2"/>
  <c r="J108" i="2"/>
  <c r="J109" i="2"/>
  <c r="J110" i="2"/>
  <c r="J111" i="2"/>
  <c r="J112" i="2"/>
  <c r="J113" i="2"/>
  <c r="J114" i="2"/>
  <c r="J115" i="2"/>
  <c r="I97" i="2"/>
  <c r="I98" i="2"/>
  <c r="I99" i="2"/>
  <c r="I100" i="2"/>
  <c r="I101" i="2"/>
  <c r="I102" i="2"/>
  <c r="I103" i="2"/>
  <c r="I104" i="2"/>
  <c r="I105" i="2"/>
  <c r="I106" i="2"/>
  <c r="I107" i="2"/>
  <c r="I108" i="2"/>
  <c r="I109" i="2"/>
  <c r="I110" i="2"/>
  <c r="I111" i="2"/>
  <c r="I112" i="2"/>
  <c r="I113" i="2"/>
  <c r="I114" i="2"/>
  <c r="I115" i="2"/>
  <c r="G97" i="2"/>
  <c r="G98" i="2"/>
  <c r="G99" i="2"/>
  <c r="G100" i="2"/>
  <c r="G101" i="2"/>
  <c r="G102" i="2"/>
  <c r="G103" i="2"/>
  <c r="G104" i="2"/>
  <c r="G105" i="2"/>
  <c r="G106" i="2"/>
  <c r="G107" i="2"/>
  <c r="G108" i="2"/>
  <c r="G109" i="2"/>
  <c r="G110" i="2"/>
  <c r="G111" i="2"/>
  <c r="G112" i="2"/>
  <c r="G113" i="2"/>
  <c r="G114" i="2"/>
  <c r="G115" i="2"/>
  <c r="B97" i="2"/>
  <c r="B98" i="2"/>
  <c r="B99" i="2"/>
  <c r="B100" i="2"/>
  <c r="B101" i="2"/>
  <c r="B102" i="2"/>
  <c r="B103" i="2"/>
  <c r="B104" i="2"/>
  <c r="B105" i="2"/>
  <c r="B106" i="2"/>
  <c r="B107" i="2"/>
  <c r="B108" i="2"/>
  <c r="B109" i="2"/>
  <c r="B110" i="2"/>
  <c r="B111" i="2"/>
  <c r="B112" i="2"/>
  <c r="B113" i="2"/>
  <c r="B114" i="2"/>
  <c r="B115"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<sst xmlns="http://schemas.openxmlformats.org/spreadsheetml/2006/main" count="181532" uniqueCount="39144">
  <si>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</si>
  <si>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</si>
  <si>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</si>
  <si>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</si>
  <si>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</si>
  <si>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</si>
  <si>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</si>
  <si>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</si>
  <si>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</si>
  <si>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</si>
  <si>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</si>
  <si>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</si>
  <si>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</si>
  <si>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</si>
  <si>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</si>
  <si>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</si>
  <si>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</si>
  <si>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</si>
  <si>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</si>
  <si>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</si>
  <si>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</si>
  <si>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</si>
  <si>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</si>
  <si>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</si>
  <si>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</si>
  <si>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</si>
  <si>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</si>
  <si>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</si>
  <si>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</si>
  <si>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</si>
  <si>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</si>
  <si>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</si>
  <si>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</si>
  <si>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</si>
  <si>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</si>
  <si>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</si>
  <si>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</si>
  <si>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</si>
  <si>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</si>
  <si>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</si>
  <si>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</si>
  <si>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</si>
  <si>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</si>
  <si>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</si>
  <si>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</si>
  <si>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</si>
  <si>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</si>
  <si>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</si>
  <si>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</si>
  <si>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</si>
  <si>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</si>
  <si>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</si>
  <si>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</si>
  <si>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</si>
  <si>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</si>
  <si>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</si>
  <si>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</si>
  <si>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</si>
  <si>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</si>
  <si>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</si>
  <si>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</si>
  <si>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</si>
  <si>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</si>
  <si>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</si>
  <si>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</si>
  <si>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</si>
  <si>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</si>
  <si>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</si>
  <si>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</si>
  <si>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</si>
  <si>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</si>
  <si>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</si>
  <si>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</si>
  <si>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</si>
  <si>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</si>
  <si>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</si>
  <si>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</si>
  <si>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</si>
  <si>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</si>
  <si>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</si>
  <si>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</si>
  <si>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</si>
  <si>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</si>
  <si>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</si>
  <si>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</si>
  <si>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</si>
  <si>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</si>
  <si>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</si>
  <si>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</si>
  <si>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</si>
  <si>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</si>
  <si>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</si>
  <si>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</si>
  <si>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</si>
  <si>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</si>
  <si>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</si>
  <si>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</si>
  <si>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</si>
  <si>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</si>
  <si>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</si>
  <si>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</si>
  <si>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</si>
  <si>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</si>
  <si>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</si>
  <si>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</si>
  <si>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</si>
  <si>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</si>
  <si>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</si>
  <si>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</si>
  <si>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</si>
  <si>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</si>
  <si>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</si>
  <si>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</si>
  <si>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</si>
  <si>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</si>
  <si>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</si>
  <si>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</si>
  <si>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</si>
  <si>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</si>
  <si>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</si>
  <si>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</si>
  <si>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</si>
  <si>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</si>
  <si>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</si>
  <si>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</si>
  <si>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</si>
  <si>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</si>
  <si>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</si>
  <si>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</si>
  <si>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</si>
  <si>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</si>
  <si>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</si>
  <si>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</si>
  <si>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</si>
  <si>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</si>
  <si>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</si>
  <si>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</si>
  <si>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</si>
  <si>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</si>
  <si>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</si>
  <si>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</si>
  <si>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</si>
  <si>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</si>
  <si>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</si>
  <si>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</si>
  <si>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</si>
  <si>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</si>
  <si>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</si>
  <si>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</si>
  <si>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</si>
  <si>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</si>
  <si>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</si>
  <si>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</si>
  <si>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</si>
  <si>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</si>
  <si>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</si>
  <si>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</si>
  <si>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</si>
  <si>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</si>
  <si>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</si>
  <si>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</si>
  <si>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</si>
  <si>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</si>
  <si>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</si>
  <si>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</si>
  <si>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</si>
  <si>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</si>
  <si>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</si>
  <si>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</si>
  <si>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</si>
  <si>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</si>
  <si>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</si>
  <si>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</si>
  <si>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</si>
  <si>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</si>
  <si>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</si>
  <si>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</si>
  <si>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</si>
  <si>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</si>
  <si>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</si>
  <si>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</si>
  <si>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</si>
  <si>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</si>
  <si>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</si>
  <si>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</si>
  <si>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</si>
  <si>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</si>
  <si>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</si>
  <si>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</si>
  <si>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</si>
  <si>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</si>
  <si>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</si>
  <si>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</si>
  <si>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</si>
  <si>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</si>
  <si>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</si>
  <si>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</si>
  <si>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</si>
  <si>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</si>
  <si>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</si>
  <si>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</si>
  <si>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</si>
  <si>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</si>
  <si>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</si>
  <si>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</si>
  <si>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</si>
  <si>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</si>
  <si>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</si>
  <si>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</si>
  <si>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</si>
  <si>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</si>
  <si>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</si>
  <si>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</si>
  <si>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</si>
  <si>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</si>
  <si>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</si>
  <si>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</si>
  <si>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</si>
  <si>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</si>
  <si>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</si>
  <si>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</si>
  <si>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</si>
  <si>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</si>
  <si>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</si>
  <si>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</si>
  <si>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</si>
  <si>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</si>
  <si>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</si>
  <si>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</si>
  <si>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</si>
  <si>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</si>
  <si>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</si>
  <si>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</si>
  <si>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</si>
  <si>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</si>
  <si>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</si>
  <si>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</si>
  <si>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</si>
  <si>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</si>
  <si>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</si>
  <si>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</si>
  <si>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</si>
  <si>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</si>
  <si>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</si>
  <si>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</si>
  <si>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</si>
  <si>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</si>
  <si>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</si>
  <si>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</si>
  <si>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</si>
  <si>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</si>
  <si>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</si>
  <si>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</si>
  <si>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</si>
  <si>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</si>
  <si>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</si>
  <si>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</si>
  <si>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</si>
  <si>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</si>
  <si>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</si>
  <si>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</si>
  <si>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</si>
  <si>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</si>
  <si>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</si>
  <si>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</si>
  <si>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</si>
  <si>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</si>
  <si>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</si>
  <si>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</si>
  <si>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</si>
  <si>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</si>
  <si>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</si>
  <si>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</si>
  <si>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</si>
  <si>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</si>
  <si>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</si>
  <si>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</si>
  <si>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</si>
  <si>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</si>
  <si>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</si>
  <si>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</si>
  <si>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</si>
  <si>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</si>
  <si>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</si>
  <si>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</si>
  <si>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</si>
  <si>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</si>
  <si>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</si>
  <si>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</si>
  <si>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</si>
  <si>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</si>
  <si>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</si>
  <si>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</si>
  <si>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</si>
  <si>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</si>
  <si>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</si>
  <si>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</si>
  <si>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</si>
  <si>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</si>
  <si>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</si>
  <si>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</si>
  <si>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</si>
  <si>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</si>
  <si>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</si>
  <si>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</si>
  <si>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</si>
  <si>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</si>
  <si>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</si>
  <si>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</si>
  <si>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</si>
  <si>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</si>
  <si>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</si>
  <si>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</si>
  <si>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</si>
  <si>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</si>
  <si>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</si>
  <si>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</si>
  <si>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</si>
  <si>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</si>
  <si>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</si>
  <si>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</si>
  <si>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</si>
  <si>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</si>
  <si>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</si>
  <si>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</si>
  <si>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</si>
  <si>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</si>
  <si>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</si>
  <si>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</si>
  <si>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</si>
  <si>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</si>
  <si>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</si>
  <si>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</si>
  <si>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</si>
  <si>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</si>
  <si>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</si>
  <si>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</si>
  <si>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</si>
  <si>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</si>
  <si>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</si>
  <si>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</si>
  <si>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</si>
  <si>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</si>
  <si>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</si>
  <si>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</si>
  <si>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</si>
  <si>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</si>
  <si>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</si>
  <si>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</si>
  <si>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</si>
  <si>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</si>
  <si>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</si>
  <si>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</si>
  <si>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</si>
  <si>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</si>
  <si>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</si>
  <si>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</si>
  <si>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</si>
  <si>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</si>
  <si>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</si>
  <si>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</si>
  <si>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</si>
  <si>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</si>
  <si>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</si>
  <si>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</si>
  <si>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</si>
  <si>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</si>
  <si>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</si>
  <si>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</si>
  <si>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</si>
  <si>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</si>
  <si>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</si>
  <si>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</si>
  <si>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</si>
  <si>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</si>
  <si>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</si>
  <si>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</si>
  <si>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</si>
  <si>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</si>
  <si>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</si>
  <si>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</si>
  <si>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</si>
  <si>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</si>
  <si>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</si>
  <si>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</si>
  <si>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</si>
  <si>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</si>
  <si>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</si>
  <si>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</si>
  <si>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</si>
  <si>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</si>
  <si>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</si>
  <si>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</si>
  <si>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</si>
  <si>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</si>
  <si>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</si>
  <si>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</si>
  <si>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</si>
  <si>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</si>
  <si>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</si>
  <si>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</si>
  <si>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</si>
  <si>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</si>
  <si>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</si>
  <si>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</si>
  <si>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</si>
  <si>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</si>
  <si>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</si>
  <si>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</si>
  <si>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</si>
  <si>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</si>
  <si>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</si>
  <si>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</si>
  <si>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</si>
  <si>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</si>
  <si>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</si>
  <si>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</si>
  <si>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</si>
  <si>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</si>
  <si>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</si>
  <si>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</si>
  <si>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</si>
  <si>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</si>
  <si>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</si>
  <si>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</si>
  <si>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</si>
  <si>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</si>
  <si>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</si>
  <si>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</si>
  <si>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</si>
  <si>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</si>
  <si>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</si>
  <si>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</si>
  <si>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</si>
  <si>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</si>
  <si>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</si>
  <si>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</si>
  <si>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</si>
  <si>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</si>
  <si>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</si>
  <si>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</si>
  <si>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</si>
  <si>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</si>
  <si>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</si>
  <si>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</si>
  <si>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</si>
  <si>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</si>
  <si>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</si>
  <si>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</si>
  <si>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</si>
  <si>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</si>
  <si>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</si>
  <si>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</si>
  <si>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</si>
  <si>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</si>
  <si>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</si>
  <si>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</si>
  <si>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</si>
  <si>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</si>
  <si>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</si>
  <si>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</si>
  <si>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</si>
  <si>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</si>
  <si>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</si>
  <si>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</si>
  <si>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</si>
  <si>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</si>
  <si>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</si>
  <si>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</si>
  <si>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</si>
  <si>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</si>
  <si>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</si>
  <si>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</si>
  <si>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</si>
  <si>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</si>
  <si>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</si>
  <si>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</si>
  <si>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</si>
  <si>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</si>
  <si>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</si>
  <si>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</si>
  <si>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</si>
  <si>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</si>
  <si>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</si>
  <si>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</si>
  <si>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</si>
  <si>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</si>
  <si>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</si>
  <si>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</si>
  <si>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</si>
  <si>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</si>
  <si>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</si>
  <si>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</si>
  <si>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</si>
  <si>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</si>
  <si>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</si>
  <si>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</si>
  <si>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</si>
  <si>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</si>
  <si>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</si>
  <si>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</si>
  <si>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</si>
  <si>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</si>
  <si>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</si>
  <si>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</si>
  <si>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</si>
  <si>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</si>
  <si>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</si>
  <si>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</si>
  <si>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</si>
  <si>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</si>
  <si>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</si>
  <si>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</si>
  <si>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</si>
  <si>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</si>
  <si>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</si>
  <si>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</si>
  <si>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</si>
  <si>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</si>
  <si>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</si>
  <si>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</si>
  <si>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</si>
  <si>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</si>
  <si>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</si>
  <si>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</si>
  <si>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</si>
  <si>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</si>
  <si>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</si>
  <si>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</si>
  <si>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</si>
  <si>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</si>
  <si>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</si>
  <si>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</si>
  <si>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</si>
  <si>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</si>
  <si>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</si>
  <si>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</si>
  <si>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</si>
  <si>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</si>
  <si>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</si>
  <si>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</si>
  <si>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</si>
  <si>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</si>
  <si>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</si>
  <si>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</si>
  <si>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</si>
  <si>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</si>
  <si>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</si>
  <si>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</si>
  <si>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</si>
  <si>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</si>
  <si>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</si>
  <si>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</si>
  <si>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</si>
  <si>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</si>
  <si>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</si>
  <si>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</si>
  <si>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</si>
  <si>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</si>
  <si>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</si>
  <si>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</si>
  <si>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</si>
  <si>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</si>
  <si>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</si>
  <si>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</si>
  <si>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</si>
  <si>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</si>
  <si>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</si>
  <si>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</si>
  <si>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</si>
  <si>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</si>
  <si>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</si>
  <si>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</si>
  <si>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</si>
  <si>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</si>
  <si>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</si>
  <si>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</si>
  <si>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</si>
  <si>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</si>
  <si>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</si>
  <si>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</si>
  <si>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</si>
  <si>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</si>
  <si>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</si>
  <si>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</si>
  <si>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</si>
  <si>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</si>
  <si>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</si>
  <si>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</si>
  <si>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</si>
  <si>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</si>
  <si>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</si>
  <si>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</si>
  <si>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</si>
  <si>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</si>
  <si>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</si>
  <si>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</si>
  <si>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</si>
  <si>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</si>
  <si>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</si>
  <si>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</si>
  <si>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</si>
  <si>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</si>
  <si>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</si>
  <si>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</si>
  <si>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</si>
  <si>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</si>
  <si>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</si>
  <si>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</si>
  <si>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</si>
  <si>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</si>
  <si>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</si>
  <si>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</si>
  <si>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</si>
  <si>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</si>
  <si>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</si>
  <si>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</si>
  <si>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</si>
  <si>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</si>
  <si>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</si>
  <si>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</si>
  <si>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</si>
  <si>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</si>
  <si>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</si>
  <si>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</si>
  <si>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</si>
  <si>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</si>
  <si>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</si>
  <si>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</si>
  <si>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</si>
  <si>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</si>
  <si>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</si>
  <si>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</si>
  <si>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</si>
  <si>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</si>
  <si>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</si>
  <si>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</si>
  <si>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</si>
  <si>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</si>
  <si>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</si>
  <si>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</si>
  <si>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</si>
  <si>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</si>
  <si>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</si>
  <si>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</si>
  <si>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</si>
  <si>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</si>
  <si>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</si>
  <si>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</si>
  <si>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</si>
  <si>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</si>
  <si>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</si>
  <si>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</si>
  <si>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</si>
  <si>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</si>
  <si>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</si>
  <si>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</si>
  <si>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</si>
  <si>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</si>
  <si>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</si>
  <si>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</si>
  <si>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</si>
  <si>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</si>
  <si>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</si>
  <si>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</si>
  <si>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</si>
  <si>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</si>
  <si>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</si>
  <si>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</si>
  <si>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</si>
  <si>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</si>
  <si>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</si>
  <si>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</si>
  <si>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</si>
  <si>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</si>
  <si>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</si>
  <si>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</si>
  <si>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</si>
  <si>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</si>
  <si>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</si>
  <si>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</si>
  <si>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</si>
  <si>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</si>
  <si>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</si>
  <si>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</si>
  <si>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</si>
  <si>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</si>
  <si>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</si>
  <si>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</si>
  <si>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</si>
  <si>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</si>
  <si>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</si>
  <si>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</si>
  <si>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</si>
  <si>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</si>
  <si>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</si>
  <si>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</si>
  <si>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</si>
  <si>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</si>
  <si>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</si>
  <si>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</si>
  <si>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</si>
  <si>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</si>
  <si>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</si>
  <si>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</si>
  <si>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</si>
  <si>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</si>
  <si>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</si>
  <si>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</si>
  <si>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</si>
  <si>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</si>
  <si>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</si>
  <si>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</si>
  <si>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</si>
  <si>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</si>
  <si>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</si>
  <si>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</si>
  <si>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</si>
  <si>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</si>
  <si>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</si>
  <si>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</si>
  <si>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</si>
  <si>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</si>
  <si>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</si>
  <si>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</si>
  <si>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</si>
  <si>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</si>
  <si>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</si>
  <si>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</si>
  <si>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</si>
  <si>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</si>
  <si>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</si>
  <si>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</si>
  <si>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</si>
  <si>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</si>
  <si>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</si>
  <si>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</si>
  <si>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</si>
  <si>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</si>
  <si>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</si>
  <si>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</si>
  <si>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</si>
  <si>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</si>
  <si>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</si>
  <si>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</si>
  <si>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</si>
  <si>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</si>
  <si>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</si>
  <si>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</si>
  <si>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</si>
  <si>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</si>
  <si>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</si>
  <si>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</si>
  <si>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</si>
  <si>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</si>
  <si>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</si>
  <si>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</si>
  <si>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</si>
  <si>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</si>
  <si>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</si>
  <si>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</si>
  <si>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</si>
  <si>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</si>
  <si>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</si>
  <si>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</si>
  <si>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</si>
  <si>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</si>
  <si>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</si>
  <si>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</si>
  <si>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</si>
  <si>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</si>
  <si>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</si>
  <si>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</si>
  <si>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</si>
  <si>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</si>
  <si>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</si>
  <si>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</si>
  <si>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</si>
  <si>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</si>
  <si>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</si>
  <si>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</si>
  <si>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</si>
  <si>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</si>
  <si>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</si>
  <si>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</si>
  <si>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</si>
  <si>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</si>
  <si>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</si>
  <si>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</si>
  <si>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</si>
  <si>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</si>
  <si>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</si>
  <si>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</si>
  <si>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</si>
  <si>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</si>
  <si>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</si>
  <si>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</si>
  <si>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</si>
  <si>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</si>
  <si>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</si>
  <si>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</si>
  <si>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</si>
  <si>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</si>
  <si>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</si>
  <si>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</si>
  <si>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</si>
  <si>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</si>
  <si>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</si>
  <si>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</si>
  <si>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</si>
  <si>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</si>
  <si>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</si>
  <si>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</si>
  <si>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</si>
  <si>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</si>
  <si>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</si>
  <si>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</si>
  <si>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</si>
  <si>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</si>
  <si>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</si>
  <si>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</si>
  <si>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</si>
  <si>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</si>
  <si>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</si>
  <si>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</si>
  <si>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</si>
  <si>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</si>
  <si>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</si>
  <si>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</si>
  <si>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</si>
  <si>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</si>
  <si>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</si>
  <si>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</si>
  <si>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</si>
  <si>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</si>
  <si>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</si>
  <si>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</si>
  <si>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</si>
  <si>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</si>
  <si>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</si>
  <si>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</si>
  <si>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</si>
  <si>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</si>
  <si>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</si>
  <si>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</si>
  <si>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</si>
  <si>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</si>
  <si>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</si>
  <si>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</si>
  <si>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</si>
  <si>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</si>
  <si>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</si>
  <si>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</si>
  <si>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</si>
  <si>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</si>
  <si>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</si>
  <si>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</si>
  <si>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</si>
  <si>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</si>
  <si>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</si>
  <si>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</si>
  <si>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</si>
  <si>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</si>
  <si>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</si>
  <si>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</si>
  <si>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</si>
  <si>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</si>
  <si>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</si>
  <si>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</si>
  <si>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</si>
  <si>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</si>
  <si>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</si>
  <si>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</si>
  <si>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</si>
  <si>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</si>
  <si>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</si>
  <si>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</si>
  <si>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</si>
  <si>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</si>
  <si>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</si>
  <si>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</si>
  <si>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</si>
  <si>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</si>
  <si>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</si>
  <si>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</si>
  <si>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</si>
  <si>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</si>
  <si>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</si>
  <si>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</si>
  <si>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</si>
  <si>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</si>
  <si>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</si>
  <si>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</si>
  <si>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</si>
  <si>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</si>
  <si>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</si>
  <si>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</si>
  <si>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</si>
  <si>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</si>
  <si>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</si>
  <si>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</si>
  <si>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</si>
  <si>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</si>
  <si>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</si>
  <si>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</si>
  <si>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</si>
  <si>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</si>
  <si>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</si>
  <si>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</si>
  <si>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</si>
  <si>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</si>
  <si>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</si>
  <si>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</si>
  <si>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</si>
  <si>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</si>
  <si>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</si>
  <si>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</si>
  <si>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</si>
  <si>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</si>
  <si>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</si>
  <si>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</si>
  <si>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</si>
  <si>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</si>
  <si>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</si>
  <si>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</si>
  <si>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</si>
  <si>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</si>
  <si>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</si>
  <si>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</si>
  <si>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</si>
  <si>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</si>
  <si>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</si>
  <si>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</si>
  <si>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</si>
  <si>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</si>
  <si>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</si>
  <si>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</si>
  <si>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</si>
  <si>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</si>
  <si>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</si>
  <si>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</si>
  <si>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</si>
  <si>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</si>
  <si>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</si>
  <si>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</si>
  <si>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</si>
  <si>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</si>
  <si>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</si>
  <si>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</si>
  <si>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</si>
  <si>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</si>
  <si>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</si>
  <si>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</si>
  <si>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</si>
  <si>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</si>
  <si>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</si>
  <si>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</si>
  <si>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</si>
  <si>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</si>
  <si>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</si>
  <si>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</si>
  <si>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</si>
  <si>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</si>
  <si>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</si>
  <si>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</si>
  <si>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</si>
  <si>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</si>
  <si>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</si>
  <si>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</si>
  <si>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</si>
  <si>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</si>
  <si>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</si>
  <si>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</si>
  <si>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</si>
  <si>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</si>
  <si>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</si>
  <si>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</si>
  <si>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</si>
  <si>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</si>
  <si>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</si>
  <si>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</si>
  <si>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</si>
  <si>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</si>
  <si>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</si>
  <si>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</si>
  <si>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</si>
  <si>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</si>
  <si>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</si>
  <si>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</si>
  <si>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</si>
  <si>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</si>
  <si>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</si>
  <si>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</si>
  <si>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</si>
  <si>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</si>
  <si>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</si>
  <si>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</si>
  <si>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</si>
  <si>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</si>
  <si>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</si>
  <si>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</si>
  <si>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</si>
  <si>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</si>
  <si>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</si>
  <si>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</si>
  <si>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</si>
  <si>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</si>
  <si>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</si>
  <si>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</si>
  <si>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</si>
  <si>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</si>
  <si>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</si>
  <si>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</si>
  <si>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</si>
  <si>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</si>
  <si>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</si>
  <si>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</si>
  <si>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</si>
  <si>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</si>
  <si>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</si>
  <si>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</si>
  <si>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</si>
  <si>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</si>
  <si>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</si>
  <si>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</si>
  <si>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</si>
  <si>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</si>
  <si>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</si>
  <si>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</si>
  <si>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</si>
  <si>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</si>
  <si>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</si>
  <si>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</si>
  <si>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</si>
  <si>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</si>
  <si>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</si>
  <si>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</si>
  <si>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</si>
  <si>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</si>
  <si>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</si>
  <si>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</si>
  <si>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</si>
  <si>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</si>
  <si>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</si>
  <si>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</si>
  <si>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</si>
  <si>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</si>
  <si>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</si>
  <si>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</si>
  <si>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</si>
  <si>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</si>
  <si>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</si>
  <si>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</si>
  <si>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</si>
  <si>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</si>
  <si>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</si>
  <si>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</si>
  <si>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</si>
  <si>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</si>
  <si>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</si>
  <si>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</si>
  <si>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</si>
  <si>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</si>
  <si>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</si>
  <si>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</si>
  <si>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</si>
  <si>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</si>
  <si>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</si>
  <si>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</si>
  <si>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</si>
  <si>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</si>
  <si>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</si>
  <si>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</si>
  <si>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</si>
  <si>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</si>
  <si>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</si>
  <si>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</si>
  <si>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</si>
  <si>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</si>
  <si>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</si>
  <si>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</si>
  <si>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</si>
  <si>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</si>
  <si>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</si>
  <si>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</si>
  <si>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</si>
  <si>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</si>
  <si>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</si>
  <si>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</si>
  <si>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</si>
  <si>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</si>
  <si>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</si>
  <si>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</si>
  <si>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</si>
  <si>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</si>
  <si>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</si>
  <si>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</si>
  <si>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</si>
  <si>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</si>
  <si>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</si>
  <si>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</si>
  <si>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</si>
  <si>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</si>
  <si>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</si>
  <si>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</si>
  <si>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</si>
  <si>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</si>
  <si>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</si>
  <si>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</si>
  <si>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</si>
  <si>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</si>
  <si>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</si>
  <si>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</si>
  <si>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</si>
  <si>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</si>
  <si>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</si>
  <si>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</si>
  <si>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</si>
  <si>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</si>
  <si>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</si>
  <si>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</si>
  <si>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</si>
  <si>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</si>
  <si>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</si>
  <si>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</si>
  <si>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</si>
  <si>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</si>
  <si>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</si>
  <si>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</si>
  <si>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</si>
  <si>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</si>
  <si>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</si>
  <si>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</si>
  <si>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</si>
  <si>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</si>
  <si>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</si>
  <si>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</si>
  <si>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</si>
  <si>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</si>
  <si>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</si>
  <si>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</si>
  <si>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</si>
  <si>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</si>
  <si>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</si>
  <si>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</si>
  <si>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</si>
  <si>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</si>
  <si>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</si>
  <si>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</si>
  <si>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</si>
  <si>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</si>
  <si>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</si>
  <si>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</si>
  <si>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</si>
  <si>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</si>
  <si>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</si>
  <si>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</si>
  <si>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</si>
  <si>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</si>
  <si>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</si>
  <si>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</si>
  <si>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</si>
  <si>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</si>
  <si>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</si>
  <si>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</si>
  <si>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</si>
  <si>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</si>
  <si>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</si>
  <si>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</si>
  <si>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</si>
  <si>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</si>
  <si>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</si>
  <si>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</si>
  <si>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</si>
  <si>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</si>
  <si>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</si>
  <si>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</si>
  <si>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</si>
  <si>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</si>
  <si>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</si>
  <si>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</si>
  <si>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</si>
  <si>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</si>
  <si>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</si>
  <si>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</si>
  <si>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</si>
  <si>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</si>
  <si>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</si>
  <si>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</si>
  <si>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</si>
  <si>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</si>
  <si>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</si>
  <si>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</si>
  <si>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</si>
  <si>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</si>
  <si>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</si>
  <si>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</si>
  <si>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</si>
  <si>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</si>
  <si>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</si>
  <si>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</si>
  <si>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</si>
  <si>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</si>
  <si>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</si>
  <si>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</si>
  <si>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</si>
  <si>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</si>
  <si>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</si>
  <si>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</si>
  <si>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</si>
  <si>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</si>
  <si>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</si>
  <si>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</si>
  <si>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</si>
  <si>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</si>
  <si>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</si>
  <si>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</si>
  <si>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</si>
  <si>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</si>
  <si>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</si>
  <si>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</si>
  <si>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</si>
  <si>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</si>
  <si>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</si>
  <si>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</si>
  <si>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</si>
  <si>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</si>
  <si>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</si>
  <si>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</si>
  <si>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</si>
  <si>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</si>
  <si>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</si>
  <si>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</si>
  <si>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</si>
  <si>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</si>
  <si>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</si>
  <si>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</si>
  <si>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</si>
  <si>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</si>
  <si>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</si>
  <si>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</si>
  <si>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</si>
  <si>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</si>
  <si>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</si>
  <si>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</si>
  <si>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</si>
  <si>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</si>
  <si>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</si>
  <si>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</si>
  <si>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</si>
  <si>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</si>
  <si>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</si>
  <si>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</si>
  <si>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</si>
  <si>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</si>
  <si>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</si>
  <si>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</si>
  <si>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</si>
  <si>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</si>
  <si>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</si>
  <si>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</si>
  <si>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</si>
  <si>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</si>
  <si>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</si>
  <si>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</si>
  <si>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</si>
  <si>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</si>
  <si>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</si>
  <si>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</si>
  <si>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</si>
  <si>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</si>
  <si>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</si>
  <si>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</si>
  <si>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</si>
  <si>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</si>
  <si>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</si>
  <si>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</si>
  <si>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</si>
  <si>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</si>
  <si>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</si>
  <si>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</si>
  <si>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</si>
  <si>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</si>
  <si>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</si>
  <si>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</si>
  <si>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</si>
  <si>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</si>
  <si>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</si>
  <si>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</si>
  <si>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</si>
  <si>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</si>
  <si>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</si>
  <si>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</si>
  <si>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</si>
  <si>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</si>
  <si>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</si>
  <si>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</si>
  <si>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</si>
  <si>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</si>
  <si>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</si>
  <si>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</si>
  <si>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</si>
  <si>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</si>
  <si>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</si>
  <si>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</si>
  <si>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</si>
  <si>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</si>
  <si>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</si>
  <si>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</si>
  <si>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</si>
  <si>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</si>
  <si>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</si>
  <si>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</si>
  <si>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</si>
  <si>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</si>
  <si>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</si>
  <si>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</si>
  <si>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</si>
  <si>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</si>
  <si>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</si>
  <si>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</si>
  <si>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</si>
  <si>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</si>
  <si>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</si>
  <si>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</si>
  <si>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</si>
  <si>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</si>
  <si>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</si>
  <si>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</si>
  <si>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</si>
  <si>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</si>
  <si>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</si>
  <si>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</si>
  <si>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</si>
  <si>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</si>
  <si>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</si>
  <si>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</si>
  <si>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</si>
  <si>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</si>
  <si>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</si>
  <si>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</si>
  <si>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</si>
  <si>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</si>
  <si>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</si>
  <si>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</si>
  <si>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</si>
  <si>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</si>
  <si>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</si>
  <si>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</si>
  <si>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</si>
  <si>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</si>
  <si>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</si>
  <si>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</si>
  <si>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</si>
  <si>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</si>
  <si>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</si>
  <si>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</si>
  <si>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</si>
  <si>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</si>
  <si>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</si>
  <si>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</si>
  <si>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</si>
  <si>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</si>
  <si>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</si>
  <si>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</si>
  <si>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</si>
  <si>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</si>
  <si>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</si>
  <si>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</si>
  <si>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</si>
  <si>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</si>
  <si>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</si>
  <si>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</si>
  <si>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</si>
  <si>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</si>
  <si>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</si>
  <si>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</si>
  <si>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</si>
  <si>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</si>
  <si>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</si>
  <si>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</si>
  <si>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</si>
  <si>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</si>
  <si>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</si>
  <si>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</si>
  <si>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</si>
  <si>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</si>
  <si>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</si>
  <si>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</si>
  <si>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</si>
  <si>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</si>
  <si>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</si>
  <si>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</si>
  <si>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</si>
  <si>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</si>
  <si>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</si>
  <si>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</si>
  <si>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</si>
  <si>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</si>
  <si>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</si>
  <si>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</si>
  <si>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</si>
  <si>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</si>
  <si>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</si>
  <si>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</si>
  <si>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</si>
  <si>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</si>
  <si>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</si>
  <si>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</si>
  <si>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</si>
  <si>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</si>
  <si>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</si>
  <si>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</si>
  <si>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</si>
  <si>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</si>
  <si>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</si>
  <si>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</si>
  <si>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</si>
  <si>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</si>
  <si>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</si>
  <si>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</si>
  <si>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</si>
  <si>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</si>
  <si>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</si>
  <si>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</si>
  <si>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</si>
  <si>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</si>
  <si>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</si>
  <si>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</si>
  <si>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</si>
  <si>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</si>
  <si>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</si>
  <si>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</si>
  <si>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</si>
  <si>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</si>
  <si>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</si>
  <si>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</si>
  <si>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</si>
  <si>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</si>
  <si>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</si>
  <si>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</si>
  <si>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</si>
  <si>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</si>
  <si>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</si>
  <si>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</si>
  <si>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</si>
  <si>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</si>
  <si>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</si>
  <si>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</si>
  <si>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</si>
  <si>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</si>
  <si>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</si>
  <si>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</si>
  <si>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</si>
  <si>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</si>
  <si>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</si>
  <si>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</si>
  <si>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</si>
  <si>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</si>
  <si>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</si>
  <si>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</si>
  <si>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</si>
  <si>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</si>
  <si>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</si>
  <si>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</si>
  <si>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</si>
  <si>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</si>
  <si>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</si>
  <si>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</si>
  <si>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</si>
  <si>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</si>
  <si>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</si>
  <si>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</si>
  <si>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</si>
  <si>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</si>
  <si>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</si>
  <si>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</si>
  <si>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</si>
  <si>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</si>
  <si>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</si>
  <si>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</si>
  <si>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</si>
  <si>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</si>
  <si>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</si>
  <si>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</si>
  <si>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</si>
  <si>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</si>
  <si>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</si>
  <si>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</si>
  <si>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</si>
  <si>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</si>
  <si>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</si>
  <si>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</si>
  <si>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</si>
  <si>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</si>
  <si>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</si>
  <si>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</si>
  <si>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</si>
  <si>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</si>
  <si>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</si>
  <si>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</si>
  <si>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</si>
  <si>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</si>
  <si>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</si>
  <si>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</si>
  <si>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</si>
  <si>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</si>
  <si>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</si>
  <si>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</si>
  <si>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</si>
  <si>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</si>
  <si>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</si>
  <si>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</si>
  <si>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</si>
  <si>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</si>
  <si>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</si>
  <si>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</si>
  <si>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</si>
  <si>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</si>
  <si>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</si>
  <si>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</si>
  <si>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</si>
  <si>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</si>
  <si>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</si>
  <si>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</si>
  <si>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</si>
  <si>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</si>
  <si>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</si>
  <si>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</si>
  <si>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</si>
  <si>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</si>
  <si>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</si>
  <si>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</si>
  <si>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</si>
  <si>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</si>
  <si>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</si>
  <si>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</si>
  <si>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</si>
  <si>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</si>
  <si>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</si>
  <si>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</si>
  <si>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</si>
  <si>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</si>
  <si>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</si>
  <si>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</si>
  <si>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</si>
  <si>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</si>
  <si>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</si>
  <si>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</si>
  <si>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</si>
  <si>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</si>
  <si>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</si>
  <si>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</si>
  <si>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</si>
  <si>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</si>
  <si>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</si>
  <si>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</si>
  <si>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</si>
  <si>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</si>
  <si>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</si>
  <si>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</si>
  <si>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</si>
  <si>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</si>
  <si>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</si>
  <si>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</si>
  <si>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</si>
  <si>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</si>
  <si>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</si>
  <si>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</si>
  <si>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</si>
  <si>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</si>
  <si>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</si>
  <si>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</si>
  <si>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</si>
  <si>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</si>
  <si>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</si>
  <si>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</si>
  <si>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</si>
  <si>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</si>
  <si>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</si>
  <si>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</si>
  <si>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</si>
  <si>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</si>
  <si>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</si>
  <si>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</si>
  <si>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</si>
  <si>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</si>
  <si>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</si>
  <si>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</si>
  <si>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</si>
  <si>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</si>
  <si>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</si>
  <si>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</si>
  <si>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</si>
  <si>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</si>
  <si>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</si>
  <si>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</si>
  <si>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</si>
  <si>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</si>
  <si>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</si>
  <si>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</si>
  <si>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</si>
  <si>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</si>
  <si>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</si>
  <si>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</si>
  <si>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</si>
  <si>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</si>
  <si>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</si>
  <si>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</si>
  <si>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</si>
  <si>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</si>
  <si>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</si>
  <si>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</si>
  <si>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</si>
  <si>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</si>
  <si>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</si>
  <si>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</si>
  <si>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</si>
  <si>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</si>
  <si>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</si>
  <si>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</si>
  <si>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</si>
  <si>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</si>
  <si>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</si>
  <si>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</si>
  <si>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</si>
  <si>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</si>
  <si>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</si>
  <si>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</si>
  <si>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</si>
  <si>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</si>
  <si>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</si>
  <si>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</si>
  <si>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</si>
  <si>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</si>
  <si>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</si>
  <si>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</si>
  <si>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</si>
  <si>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</si>
  <si>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</si>
  <si>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</si>
  <si>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</si>
  <si>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</si>
  <si>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</si>
  <si>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</si>
  <si>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</si>
  <si>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</si>
  <si>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</si>
  <si>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</si>
  <si>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</si>
  <si>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</si>
  <si>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</si>
  <si>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</si>
  <si>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</si>
  <si>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</si>
  <si>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</si>
  <si>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</si>
  <si>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</si>
  <si>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</si>
  <si>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</si>
  <si>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</si>
  <si>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</si>
  <si>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</si>
  <si>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</si>
  <si>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</si>
  <si>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</si>
  <si>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</si>
  <si>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</si>
  <si>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</si>
  <si>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</si>
  <si>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</si>
  <si>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</si>
  <si>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</si>
  <si>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</si>
  <si>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</si>
  <si>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</si>
  <si>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</si>
  <si>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</si>
  <si>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</si>
  <si>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</si>
  <si>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</si>
  <si>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</si>
  <si>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</si>
  <si>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</si>
  <si>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</si>
  <si>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</si>
  <si>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</si>
  <si>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</si>
  <si>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</si>
  <si>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</si>
  <si>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</si>
  <si>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</si>
  <si>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</si>
  <si>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</si>
  <si>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</si>
  <si>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</si>
  <si>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</si>
  <si>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</si>
  <si>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</si>
  <si>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</si>
  <si>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</si>
  <si>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</si>
  <si>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</si>
  <si>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</si>
  <si>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</si>
  <si>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</si>
  <si>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</si>
  <si>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</si>
  <si>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</si>
  <si>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</si>
  <si>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</si>
  <si>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</si>
  <si>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</si>
  <si>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</si>
  <si>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</si>
  <si>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</si>
  <si>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</si>
  <si>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</si>
  <si>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</si>
  <si>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</si>
  <si>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</si>
  <si>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</si>
  <si>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</si>
  <si>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</si>
  <si>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</si>
  <si>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</si>
  <si>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</si>
  <si>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</si>
  <si>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</si>
  <si>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</si>
  <si>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</si>
  <si>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</si>
  <si>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</si>
  <si>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</si>
  <si>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</si>
  <si>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</si>
  <si>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</si>
  <si>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</si>
  <si>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</si>
  <si>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</si>
  <si>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</si>
  <si>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</si>
  <si>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</si>
  <si>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</si>
  <si>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</si>
  <si>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</si>
  <si>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</si>
  <si>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</si>
  <si>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</si>
  <si>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</si>
  <si>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</si>
  <si>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</si>
  <si>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</si>
  <si>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</si>
  <si>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</si>
  <si>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</si>
  <si>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</si>
  <si>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</si>
  <si>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</si>
  <si>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</si>
  <si>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</si>
  <si>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</si>
  <si>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</si>
  <si>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</si>
  <si>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</si>
  <si>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</si>
  <si>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</si>
  <si>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</si>
  <si>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</si>
  <si>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</si>
  <si>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</si>
  <si>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</si>
  <si>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</si>
  <si>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</si>
  <si>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</si>
  <si>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</si>
  <si>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</si>
  <si>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</si>
  <si>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</si>
  <si>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</si>
  <si>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</si>
  <si>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</si>
  <si>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</si>
  <si>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</si>
  <si>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</si>
  <si>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</si>
  <si>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</si>
  <si>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</si>
  <si>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</si>
  <si>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</si>
  <si>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</si>
  <si>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</si>
  <si>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</si>
  <si>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</si>
  <si>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</si>
  <si>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</si>
  <si>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</si>
  <si>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</si>
  <si>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</si>
  <si>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</si>
  <si>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</si>
  <si>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</si>
  <si>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</si>
  <si>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</si>
  <si>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</si>
  <si>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</si>
  <si>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</si>
  <si>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</si>
  <si>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</si>
  <si>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</si>
  <si>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</si>
  <si>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</si>
  <si>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</si>
  <si>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</si>
  <si>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</si>
  <si>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</si>
  <si>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</si>
  <si>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</si>
  <si>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</si>
  <si>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</si>
  <si>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</si>
  <si>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</si>
  <si>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</si>
  <si>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</si>
  <si>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</si>
  <si>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</si>
  <si>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</si>
  <si>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</si>
  <si>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</si>
  <si>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</si>
  <si>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</si>
  <si>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</si>
  <si>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</si>
  <si>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</si>
  <si>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</si>
  <si>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</si>
  <si>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</si>
  <si>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</si>
  <si>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</si>
  <si>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</si>
  <si>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</si>
  <si>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</si>
  <si>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</si>
  <si>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</si>
  <si>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</si>
  <si>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</si>
  <si>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</si>
  <si>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</si>
  <si>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</si>
  <si>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</si>
  <si>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</si>
  <si>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</si>
  <si>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</si>
  <si>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</si>
  <si>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</si>
  <si>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</si>
  <si>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</si>
  <si>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</si>
  <si>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</si>
  <si>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</si>
  <si>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</si>
  <si>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</si>
  <si>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</si>
  <si>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</si>
  <si>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</si>
  <si>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</si>
  <si>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</si>
  <si>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</si>
  <si>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</si>
  <si>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</si>
  <si>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</si>
  <si>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</si>
  <si>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</si>
  <si>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</si>
  <si>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</si>
  <si>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</si>
  <si>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</si>
  <si>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</si>
  <si>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</si>
  <si>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</si>
  <si>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</si>
  <si>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</si>
  <si>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</si>
  <si>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</si>
  <si>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</si>
  <si>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</si>
  <si>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</si>
  <si>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</si>
  <si>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</si>
  <si>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</si>
  <si>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</si>
  <si>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</si>
  <si>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</si>
  <si>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</si>
  <si>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</si>
  <si>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</si>
  <si>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</si>
  <si>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</si>
  <si>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</si>
  <si>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</si>
  <si>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</si>
  <si>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</si>
  <si>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</si>
  <si>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</si>
  <si>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</si>
  <si>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</si>
  <si>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</si>
  <si>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</si>
  <si>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</si>
  <si>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</si>
  <si>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</si>
  <si>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</si>
  <si>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</si>
  <si>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</si>
  <si>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</si>
  <si>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</si>
  <si>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</si>
  <si>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</si>
  <si>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</si>
  <si>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</si>
  <si>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</si>
  <si>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</si>
  <si>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</si>
  <si>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</si>
  <si>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</si>
  <si>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</si>
  <si>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</si>
  <si>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</si>
  <si>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</si>
  <si>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</si>
  <si>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</si>
  <si>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</si>
  <si>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</si>
  <si>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</si>
  <si>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</si>
  <si>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</si>
  <si>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</si>
  <si>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</si>
  <si>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</si>
  <si>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</si>
  <si>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</si>
  <si>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</si>
  <si>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</si>
  <si>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</si>
  <si>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</si>
  <si>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</si>
  <si>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</si>
  <si>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</si>
  <si>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</si>
  <si>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</si>
  <si>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</si>
  <si>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</si>
  <si>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</si>
  <si>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</si>
  <si>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</si>
  <si>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</si>
  <si>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</si>
  <si>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</si>
  <si>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</si>
  <si>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</si>
  <si>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</si>
  <si>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</si>
  <si>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</si>
  <si>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</si>
  <si>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</si>
  <si>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</si>
  <si>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</si>
  <si>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</si>
  <si>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</si>
  <si>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</si>
  <si>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</si>
  <si>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</si>
  <si>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</si>
  <si>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</si>
  <si>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</si>
  <si>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</si>
  <si>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</si>
  <si>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</si>
  <si>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</si>
  <si>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</si>
  <si>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</si>
  <si>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</si>
  <si>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</si>
  <si>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</si>
  <si>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</si>
  <si>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</si>
  <si>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</si>
  <si>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</si>
  <si>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</si>
  <si>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</si>
  <si>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</si>
  <si>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</si>
  <si>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</si>
  <si>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</si>
  <si>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</si>
  <si>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</si>
  <si>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</si>
  <si>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</si>
  <si>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</si>
  <si>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</si>
  <si>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</si>
  <si>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</si>
  <si>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</si>
  <si>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</si>
  <si>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</si>
  <si>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</si>
  <si>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</si>
  <si>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</si>
  <si>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</si>
  <si>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</si>
  <si>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</si>
  <si>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</si>
  <si>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</si>
  <si>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</si>
  <si>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</si>
  <si>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</si>
  <si>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</si>
  <si>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</si>
  <si>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</si>
  <si>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</si>
  <si>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</si>
  <si>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</si>
  <si>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</si>
  <si>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</si>
  <si>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</si>
  <si>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</si>
  <si>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</si>
  <si>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</si>
  <si>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</si>
  <si>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</si>
  <si>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</si>
  <si>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</si>
  <si>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</si>
  <si>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</si>
  <si>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</si>
  <si>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</si>
  <si>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</si>
  <si>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</si>
  <si>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</si>
  <si>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</si>
  <si>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</si>
  <si>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</si>
  <si>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</si>
  <si>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</si>
  <si>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</si>
  <si>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</si>
  <si>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</si>
  <si>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</si>
  <si>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</si>
  <si>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</si>
  <si>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</si>
  <si>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</si>
  <si>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</si>
  <si>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</si>
  <si>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</si>
  <si>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</si>
  <si>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</si>
  <si>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</si>
  <si>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</si>
  <si>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</si>
  <si>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</si>
  <si>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</si>
  <si>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</si>
  <si>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</si>
  <si>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</si>
  <si>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</si>
  <si>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</si>
  <si>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</si>
  <si>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</si>
  <si>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</si>
  <si>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</si>
  <si>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</si>
  <si>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</si>
  <si>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</si>
  <si>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</si>
  <si>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</si>
  <si>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</si>
  <si>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</si>
  <si>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</si>
  <si>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</si>
  <si>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</si>
  <si>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</si>
  <si>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</si>
  <si>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</si>
  <si>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</si>
  <si>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</si>
  <si>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</si>
  <si>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</si>
  <si>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</si>
  <si>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</si>
  <si>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</si>
  <si>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</si>
  <si>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</si>
  <si>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</si>
  <si>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</si>
  <si>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</si>
  <si>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</si>
  <si>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</si>
  <si>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</si>
  <si>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</si>
  <si>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</si>
  <si>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</si>
  <si>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</si>
  <si>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</si>
  <si>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</si>
  <si>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</si>
  <si>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</si>
  <si>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</si>
  <si>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</si>
  <si>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</si>
  <si>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</si>
  <si>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</si>
  <si>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</si>
  <si>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</si>
  <si>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</si>
  <si>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</si>
  <si>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</si>
  <si>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</si>
  <si>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</si>
  <si>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</si>
  <si>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</si>
  <si>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</si>
  <si>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</si>
  <si>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</si>
  <si>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</si>
  <si>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</si>
  <si>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</si>
  <si>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</si>
  <si>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</si>
  <si>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</si>
  <si>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</si>
  <si>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</si>
  <si>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</si>
  <si>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</si>
  <si>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</si>
  <si>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</si>
  <si>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</si>
  <si>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</si>
  <si>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</si>
  <si>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</si>
  <si>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</si>
  <si>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</si>
  <si>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</si>
  <si>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</si>
  <si>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</si>
  <si>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</si>
  <si>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</si>
  <si>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</si>
  <si>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</si>
  <si>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</si>
  <si>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</si>
  <si>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</si>
  <si>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</si>
  <si>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</si>
  <si>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</si>
  <si>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</si>
  <si>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</si>
  <si>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</si>
  <si>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</si>
  <si>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</si>
  <si>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</si>
  <si>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</si>
  <si>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</si>
  <si>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</si>
  <si>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</si>
  <si>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</si>
  <si>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</si>
  <si>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</si>
  <si>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</si>
  <si>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</si>
  <si>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</si>
  <si>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</si>
  <si>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</si>
  <si>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</si>
  <si>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</si>
  <si>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</si>
  <si>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</si>
  <si>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</si>
  <si>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</si>
  <si>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</si>
  <si>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</si>
  <si>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</si>
  <si>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</si>
  <si>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</si>
  <si>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</si>
  <si>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</si>
  <si>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</si>
  <si>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</si>
  <si>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</si>
  <si>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</si>
  <si>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</si>
  <si>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</si>
  <si>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</si>
  <si>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</si>
  <si>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</si>
  <si>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</si>
  <si>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</si>
  <si>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</si>
  <si>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</si>
  <si>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</si>
  <si>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</si>
  <si>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</si>
  <si>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</si>
  <si>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</si>
  <si>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</si>
  <si>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</si>
  <si>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</si>
  <si>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</si>
  <si>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</si>
  <si>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</si>
  <si>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</si>
  <si>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</si>
  <si>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</si>
  <si>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</si>
  <si>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</si>
  <si>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</si>
  <si>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</si>
  <si>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</si>
  <si>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</si>
  <si>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</si>
  <si>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</si>
  <si>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</si>
  <si>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</si>
  <si>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</si>
  <si>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</si>
  <si>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</si>
  <si>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</si>
  <si>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</si>
  <si>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</si>
  <si>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</si>
  <si>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</si>
  <si>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</si>
  <si>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</si>
  <si>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</si>
  <si>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</si>
  <si>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</si>
  <si>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</si>
  <si>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</si>
  <si>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</si>
  <si>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</si>
  <si>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</si>
  <si>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</si>
  <si>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</si>
  <si>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</si>
  <si>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</si>
  <si>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</si>
  <si>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</si>
  <si>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</si>
  <si>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</si>
  <si>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</si>
  <si>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</si>
  <si>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</si>
  <si>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</si>
  <si>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</si>
  <si>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</si>
  <si>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</si>
  <si>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</si>
  <si>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</si>
  <si>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</si>
  <si>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</si>
  <si>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</si>
  <si>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</si>
  <si>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</si>
  <si>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</si>
  <si>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</si>
  <si>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</si>
  <si>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</si>
  <si>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</si>
  <si>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</si>
  <si>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</si>
  <si>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</si>
  <si>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</si>
  <si>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</si>
  <si>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</si>
  <si>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</si>
  <si>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</si>
  <si>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</si>
  <si>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</si>
  <si>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</si>
  <si>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</si>
  <si>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</si>
  <si>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</si>
  <si>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</si>
  <si>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</si>
  <si>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</si>
  <si>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</si>
  <si>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</si>
  <si>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</si>
  <si>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</si>
  <si>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</si>
  <si>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</si>
  <si>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</si>
  <si>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</si>
  <si>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</si>
  <si>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</si>
  <si>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</si>
  <si>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</si>
  <si>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</si>
  <si>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</si>
  <si>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</si>
  <si>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</si>
  <si>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</si>
  <si>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</si>
  <si>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</si>
  <si>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</si>
  <si>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</si>
  <si>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</si>
  <si>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</si>
  <si>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</si>
  <si>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</si>
  <si>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</si>
  <si>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</si>
  <si>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</si>
  <si>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</si>
  <si>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</si>
  <si>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</si>
  <si>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</si>
  <si>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</si>
  <si>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</si>
  <si>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</si>
  <si>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</si>
  <si>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</si>
  <si>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</si>
  <si>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</si>
  <si>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</si>
  <si>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</si>
  <si>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</si>
  <si>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</si>
  <si>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</si>
  <si>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</si>
  <si>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</si>
  <si>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</si>
  <si>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</si>
  <si>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</si>
  <si>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</si>
  <si>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</si>
  <si>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</si>
  <si>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</si>
  <si>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</si>
  <si>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</si>
  <si>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</si>
  <si>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</si>
  <si>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</si>
  <si>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</si>
  <si>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</si>
  <si>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</si>
  <si>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</si>
  <si>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</si>
  <si>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</si>
  <si>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</si>
  <si>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</si>
  <si>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</si>
  <si>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</si>
  <si>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</si>
  <si>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</si>
  <si>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</si>
  <si>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</si>
  <si>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</si>
  <si>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</si>
  <si>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</si>
  <si>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</si>
  <si>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</si>
  <si>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</si>
  <si>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</si>
  <si>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</si>
  <si>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</si>
  <si>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</si>
  <si>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</si>
  <si>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</si>
  <si>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</si>
  <si>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</si>
  <si>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</si>
  <si>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</si>
  <si>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</si>
  <si>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</si>
  <si>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</si>
  <si>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</si>
  <si>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</si>
  <si>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</si>
  <si>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</si>
  <si>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</si>
  <si>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</si>
  <si>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</si>
  <si>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</si>
  <si>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</si>
  <si>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</si>
  <si>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</si>
  <si>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</si>
  <si>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</si>
  <si>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</si>
  <si>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</si>
  <si>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</si>
  <si>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</si>
  <si>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</si>
  <si>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</si>
  <si>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</si>
  <si>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</si>
  <si>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</si>
  <si>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</si>
  <si>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</si>
  <si>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</si>
  <si>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</si>
  <si>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</si>
  <si>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</si>
  <si>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</si>
  <si>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</si>
  <si>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</si>
  <si>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</si>
  <si>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</si>
  <si>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</si>
  <si>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</si>
  <si>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</si>
  <si>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</si>
  <si>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</si>
  <si>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</si>
  <si>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</si>
  <si>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</si>
  <si>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</si>
  <si>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</si>
  <si>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</si>
  <si>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</si>
  <si>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</si>
  <si>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</si>
  <si>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</si>
  <si>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</si>
  <si>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</si>
  <si>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</si>
  <si>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</si>
  <si>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</si>
  <si>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</si>
  <si>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</si>
  <si>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</si>
  <si>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</si>
  <si>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</si>
  <si>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</si>
  <si>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</si>
  <si>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</si>
  <si>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</si>
  <si>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</si>
  <si>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</si>
  <si>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</si>
  <si>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</si>
  <si>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</si>
  <si>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</si>
  <si>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</si>
  <si>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</si>
  <si>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</si>
  <si>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</si>
  <si>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</si>
  <si>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</si>
  <si>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</si>
  <si>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</si>
  <si>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</si>
  <si>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</si>
  <si>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</si>
  <si>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</si>
  <si>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</si>
  <si>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</si>
  <si>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</si>
  <si>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</si>
  <si>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</si>
  <si>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</si>
  <si>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</si>
  <si>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</si>
  <si>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</si>
  <si>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</si>
  <si>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</si>
  <si>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</si>
  <si>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</si>
  <si>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</si>
  <si>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</si>
  <si>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</si>
  <si>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</si>
  <si>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</si>
  <si>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</si>
  <si>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</si>
  <si>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</si>
  <si>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</si>
  <si>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</si>
  <si>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</si>
  <si>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</si>
  <si>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</si>
  <si>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</si>
  <si>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</si>
  <si>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</si>
  <si>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</si>
  <si>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</si>
  <si>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</si>
  <si>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</si>
  <si>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</si>
  <si>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</si>
  <si>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</si>
  <si>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</si>
  <si>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</si>
  <si>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</si>
  <si>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</si>
  <si>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</si>
  <si>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</si>
  <si>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</si>
  <si>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</si>
  <si>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</si>
  <si>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</si>
  <si>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</si>
  <si>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</si>
  <si>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</si>
  <si>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</si>
  <si>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</si>
  <si>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</si>
  <si>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</si>
  <si>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</si>
  <si>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</si>
  <si>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</si>
  <si>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</si>
  <si>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</si>
  <si>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</si>
  <si>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</si>
  <si>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</si>
  <si>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</si>
  <si>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</si>
  <si>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</si>
  <si>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</si>
  <si>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</si>
  <si>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</si>
  <si>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</si>
  <si>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</si>
  <si>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</si>
  <si>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</si>
  <si>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</si>
  <si>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</si>
  <si>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</si>
  <si>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</si>
  <si>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</si>
  <si>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</si>
  <si>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</si>
  <si>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</si>
  <si>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</si>
  <si>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</si>
  <si>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</si>
  <si>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</si>
  <si>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</si>
  <si>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</si>
  <si>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</si>
  <si>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</si>
  <si>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</si>
  <si>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</si>
  <si>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</si>
  <si>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</si>
  <si>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</si>
  <si>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</si>
  <si>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</si>
  <si>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</si>
  <si>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</si>
  <si>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</si>
  <si>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</si>
  <si>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</si>
  <si>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</si>
  <si>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</si>
  <si>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</si>
  <si>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</si>
  <si>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</si>
  <si>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</si>
  <si>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</si>
  <si>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</si>
  <si>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</si>
  <si>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</si>
  <si>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</si>
  <si>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</si>
  <si>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</si>
  <si>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</si>
  <si>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</si>
  <si>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</si>
  <si>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</si>
  <si>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</si>
  <si>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</si>
  <si>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</si>
  <si>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</si>
  <si>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</si>
  <si>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</si>
  <si>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</si>
  <si>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</si>
  <si>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</si>
  <si>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</si>
  <si>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</si>
  <si>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</si>
  <si>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</si>
  <si>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</si>
  <si>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</si>
  <si>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</si>
  <si>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</si>
  <si>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</si>
  <si>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</si>
  <si>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</si>
  <si>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</si>
  <si>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</si>
  <si>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</si>
  <si>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</si>
  <si>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</si>
  <si>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</si>
  <si>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</si>
  <si>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</si>
  <si>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</si>
  <si>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</si>
  <si>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</si>
  <si>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</si>
  <si>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</si>
  <si>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</si>
  <si>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</si>
  <si>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</si>
  <si>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</si>
  <si>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</si>
  <si>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</si>
  <si>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</si>
  <si>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</si>
  <si>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</si>
  <si>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</si>
  <si>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</si>
  <si>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</si>
  <si>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</si>
  <si>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</si>
  <si>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</si>
  <si>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</si>
  <si>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</si>
  <si>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</si>
  <si>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</si>
  <si>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</si>
  <si>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</si>
  <si>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</si>
  <si>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</si>
  <si>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</si>
  <si>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</si>
  <si>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</si>
  <si>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</si>
  <si>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</si>
  <si>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</si>
  <si>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</si>
  <si>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</si>
  <si>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</si>
  <si>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</si>
  <si>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</si>
  <si>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</si>
  <si>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</si>
  <si>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</si>
  <si>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</si>
  <si>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</si>
  <si>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</si>
  <si>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</si>
  <si>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</si>
  <si>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</si>
  <si>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</si>
  <si>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</si>
  <si>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</si>
  <si>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</si>
  <si>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</si>
  <si>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</si>
  <si>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</si>
  <si>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</si>
  <si>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</si>
  <si>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</si>
  <si>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</si>
  <si>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</si>
  <si>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</si>
  <si>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</si>
  <si>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</si>
  <si>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</si>
  <si>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</si>
  <si>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</si>
  <si>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</si>
  <si>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</si>
  <si>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</si>
  <si>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</si>
  <si>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</si>
  <si>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</si>
  <si>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</si>
  <si>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</si>
  <si>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</si>
  <si>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</si>
  <si>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</si>
  <si>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</si>
  <si>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</si>
  <si>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</si>
  <si>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</si>
  <si>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</si>
  <si>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</si>
  <si>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</si>
  <si>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</si>
  <si>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</si>
  <si>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</si>
  <si>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</si>
  <si>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</si>
  <si>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</si>
  <si>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</si>
  <si>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</si>
  <si>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</si>
  <si>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</si>
  <si>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</si>
  <si>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</si>
  <si>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</si>
  <si>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</si>
  <si>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</si>
  <si>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</si>
  <si>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</si>
  <si>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</si>
  <si>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</si>
  <si>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</si>
  <si>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</si>
  <si>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</si>
  <si>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</si>
  <si>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</si>
  <si>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</si>
  <si>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</si>
  <si>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</si>
  <si>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</si>
  <si>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</si>
  <si>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</si>
  <si>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</si>
  <si>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</si>
  <si>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</si>
  <si>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</si>
  <si>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</si>
  <si>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</si>
  <si>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</si>
  <si>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</si>
  <si>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</si>
  <si>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</si>
  <si>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</si>
  <si>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</si>
  <si>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</si>
  <si>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</si>
  <si>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</si>
  <si>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</si>
  <si>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</si>
  <si>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</si>
  <si>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</si>
  <si>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</si>
  <si>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</si>
  <si>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</si>
  <si>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</si>
  <si>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</si>
  <si>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</si>
  <si>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</si>
  <si>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</si>
  <si>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</si>
  <si>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</si>
  <si>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</si>
  <si>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</si>
  <si>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</si>
  <si>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</si>
  <si>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</si>
  <si>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</si>
  <si>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</si>
  <si>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</si>
  <si>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</si>
  <si>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</si>
  <si>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</si>
  <si>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</si>
  <si>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</si>
  <si>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</si>
  <si>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</si>
  <si>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</si>
  <si>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</si>
  <si>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</si>
  <si>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</si>
  <si>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</si>
  <si>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</si>
  <si>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</si>
  <si>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</si>
  <si>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</si>
  <si>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</si>
  <si>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</si>
  <si>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</si>
  <si>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</si>
  <si>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</si>
  <si>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</si>
  <si>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</si>
  <si>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</si>
  <si>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</si>
  <si>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</si>
  <si>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</si>
  <si>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</si>
  <si>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</si>
  <si>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</si>
  <si>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</si>
  <si>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</si>
  <si>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</si>
  <si>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</si>
  <si>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</si>
  <si>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</si>
  <si>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</si>
  <si>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</si>
  <si>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</si>
  <si>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</si>
  <si>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</si>
  <si>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</si>
  <si>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</si>
  <si>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</si>
  <si>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</si>
  <si>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</si>
  <si>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</si>
  <si>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</si>
  <si>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</si>
  <si>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</si>
  <si>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</si>
  <si>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</si>
  <si>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</si>
  <si>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</si>
  <si>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</si>
  <si>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</si>
  <si>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</si>
  <si>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</si>
  <si>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</si>
  <si>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</si>
  <si>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</si>
  <si>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</si>
  <si>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</si>
  <si>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</si>
  <si>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</si>
  <si>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</si>
  <si>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</si>
  <si>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</si>
  <si>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</si>
  <si>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</si>
  <si>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</si>
  <si>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</si>
  <si>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</si>
  <si>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</si>
  <si>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</si>
  <si>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</si>
  <si>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</si>
  <si>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</si>
  <si>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</si>
  <si>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</si>
  <si>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</si>
  <si>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</si>
  <si>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</si>
  <si>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</si>
  <si>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</si>
  <si>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</si>
  <si>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</si>
  <si>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</si>
  <si>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</si>
  <si>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</si>
  <si>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</si>
  <si>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</si>
  <si>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</si>
  <si>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</si>
  <si>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</si>
  <si>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</si>
  <si>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</si>
  <si>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</si>
  <si>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</si>
  <si>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</si>
  <si>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</si>
  <si>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</si>
  <si>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</si>
  <si>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</si>
  <si>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</si>
  <si>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</si>
  <si>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</si>
  <si>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</si>
  <si>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</si>
  <si>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</si>
  <si>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</si>
  <si>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</si>
  <si>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</si>
  <si>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</si>
  <si>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</si>
  <si>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</si>
  <si>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</si>
  <si>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</si>
  <si>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</si>
  <si>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</si>
  <si>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</si>
  <si>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</si>
  <si>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</si>
  <si>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</si>
  <si>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</si>
  <si>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</si>
  <si>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</si>
  <si>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</si>
  <si>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</si>
  <si>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</si>
  <si>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</si>
  <si>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</si>
  <si>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</si>
  <si>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</si>
  <si>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</si>
  <si>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</si>
  <si>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</si>
  <si>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</si>
  <si>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</si>
  <si>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</si>
  <si>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</si>
  <si>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</si>
  <si>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</si>
  <si>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</si>
  <si>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</si>
  <si>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</si>
  <si>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</si>
  <si>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</si>
  <si>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</si>
  <si>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</si>
  <si>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</si>
  <si>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</si>
  <si>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</si>
  <si>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</si>
  <si>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</si>
  <si>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</si>
  <si>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</si>
  <si>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</si>
  <si>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</si>
  <si>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</si>
  <si>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</si>
  <si>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</si>
  <si>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</si>
  <si>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</si>
  <si>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</si>
  <si>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</si>
  <si>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</si>
  <si>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</si>
  <si>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</si>
  <si>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</si>
  <si>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</si>
  <si>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</si>
  <si>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</si>
  <si>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</si>
  <si>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</si>
  <si>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</si>
  <si>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</si>
  <si>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</si>
  <si>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</si>
  <si>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</si>
  <si>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</si>
  <si>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</si>
  <si>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</si>
  <si>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</si>
  <si>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</si>
  <si>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</si>
  <si>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</si>
  <si>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</si>
  <si>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</si>
  <si>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</si>
  <si>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</si>
  <si>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</si>
  <si>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</si>
  <si>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</si>
  <si>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</si>
  <si>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</si>
  <si>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</si>
  <si>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</si>
  <si>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</si>
  <si>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</si>
  <si>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</si>
  <si>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</si>
  <si>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</si>
  <si>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</si>
  <si>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</si>
  <si>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</si>
  <si>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</si>
  <si>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</si>
  <si>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</si>
  <si>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</si>
  <si>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</si>
  <si>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</si>
  <si>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</si>
  <si>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</si>
  <si>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</si>
  <si>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</si>
  <si>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</si>
  <si>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</si>
  <si>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</si>
  <si>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</si>
  <si>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</si>
  <si>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</si>
  <si>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</si>
  <si>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</si>
  <si>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</si>
  <si>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</si>
  <si>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</si>
  <si>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</si>
  <si>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</si>
  <si>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</si>
  <si>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</si>
  <si>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</si>
  <si>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</si>
  <si>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</si>
  <si>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</si>
  <si>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</si>
  <si>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</si>
  <si>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</si>
  <si>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</si>
  <si>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</si>
  <si>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</si>
  <si>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</si>
  <si>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</si>
  <si>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</si>
  <si>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</si>
  <si>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</si>
  <si>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</si>
  <si>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</si>
  <si>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</si>
  <si>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</si>
  <si>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</si>
  <si>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</si>
  <si>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</si>
  <si>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</si>
  <si>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</si>
  <si>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</si>
  <si>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</si>
  <si>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</si>
  <si>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</si>
  <si>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</si>
  <si>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</si>
  <si>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</si>
  <si>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</si>
  <si>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</si>
  <si>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</si>
  <si>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</si>
  <si>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</si>
  <si>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</si>
  <si>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</si>
  <si>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</si>
  <si>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</si>
  <si>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</si>
  <si>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</si>
  <si>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</si>
  <si>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</si>
  <si>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</si>
  <si>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</si>
  <si>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</si>
  <si>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</si>
  <si>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</si>
  <si>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</si>
  <si>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</si>
  <si>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</si>
  <si>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</si>
  <si>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</si>
  <si>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</si>
  <si>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</si>
  <si>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</si>
  <si>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</si>
  <si>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</si>
  <si>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</si>
  <si>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</si>
  <si>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</si>
  <si>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</si>
  <si>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</si>
  <si>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</si>
  <si>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</si>
  <si>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</si>
  <si>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</si>
  <si>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</si>
  <si>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</si>
  <si>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</si>
  <si>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</si>
  <si>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</si>
  <si>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</si>
  <si>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</si>
  <si>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</si>
  <si>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</si>
  <si>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</si>
  <si>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</si>
  <si>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</si>
  <si>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</si>
  <si>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</si>
  <si>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</si>
  <si>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</si>
  <si>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</si>
  <si>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</si>
  <si>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</si>
  <si>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</si>
  <si>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</si>
  <si>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</si>
  <si>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</si>
  <si>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</si>
  <si>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</si>
  <si>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</si>
  <si>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</si>
  <si>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</si>
  <si>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</si>
  <si>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</si>
  <si>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</si>
  <si>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</si>
  <si>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</si>
  <si>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</si>
  <si>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</si>
  <si>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</si>
  <si>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</si>
  <si>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</si>
  <si>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</si>
  <si>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</si>
  <si>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</si>
  <si>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</si>
  <si>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</si>
  <si>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</si>
  <si>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</si>
  <si>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</si>
  <si>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</si>
  <si>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</si>
  <si>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</si>
  <si>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</si>
  <si>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</si>
  <si>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</si>
  <si>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</si>
  <si>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</si>
  <si>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</si>
  <si>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</si>
  <si>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</si>
  <si>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</si>
  <si>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</si>
  <si>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</si>
  <si>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</si>
  <si>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</si>
  <si>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</si>
  <si>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</si>
  <si>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</si>
  <si>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</si>
  <si>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</si>
  <si>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</si>
  <si>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</si>
  <si>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</si>
  <si>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</si>
  <si>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</si>
  <si>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</si>
  <si>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</si>
  <si>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</si>
  <si>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</si>
  <si>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</si>
  <si>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</si>
  <si>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</si>
  <si>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</si>
  <si>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</si>
  <si>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</si>
  <si>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</si>
  <si>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</si>
  <si>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</si>
  <si>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</si>
  <si>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</si>
  <si>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</si>
  <si>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</si>
  <si>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</si>
  <si>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</si>
  <si>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</si>
  <si>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</si>
  <si>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</si>
  <si>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</si>
  <si>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</si>
  <si>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</si>
  <si>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</si>
  <si>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</si>
  <si>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</si>
  <si>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</si>
  <si>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</si>
  <si>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</si>
  <si>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</si>
  <si>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</si>
  <si>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</si>
  <si>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</si>
  <si>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</si>
  <si>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</si>
  <si>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</si>
  <si>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</si>
  <si>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</si>
  <si>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</si>
  <si>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</si>
  <si>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</si>
  <si>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</si>
  <si>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</si>
  <si>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</si>
  <si>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</si>
  <si>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</si>
  <si>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</si>
  <si>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</si>
  <si>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</si>
  <si>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</si>
  <si>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</si>
  <si>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</si>
  <si>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</si>
  <si>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</si>
  <si>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</si>
  <si>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</si>
  <si>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</si>
  <si>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</si>
  <si>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</si>
  <si>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</si>
  <si>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</si>
  <si>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</si>
  <si>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</si>
  <si>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</si>
  <si>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</si>
  <si>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</si>
  <si>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</si>
  <si>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</si>
  <si>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</si>
  <si>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</si>
  <si>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</si>
  <si>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</si>
  <si>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</si>
  <si>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</si>
  <si>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</si>
  <si>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</si>
  <si>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</si>
  <si>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</si>
  <si>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</si>
  <si>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</si>
  <si>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</si>
  <si>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</si>
  <si>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</si>
  <si>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</si>
  <si>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</si>
  <si>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</si>
  <si>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</si>
  <si>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</si>
  <si>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</si>
  <si>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</si>
  <si>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</si>
  <si>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</si>
  <si>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</si>
  <si>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</si>
  <si>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</si>
  <si>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</si>
  <si>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</si>
  <si>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</si>
  <si>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</si>
  <si>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</si>
  <si>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</si>
  <si>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</si>
  <si>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</si>
  <si>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</si>
  <si>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</si>
  <si>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</si>
  <si>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</si>
  <si>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</si>
  <si>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</si>
  <si>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</si>
  <si>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</si>
  <si>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</si>
  <si>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</si>
  <si>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</si>
  <si>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</si>
  <si>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</si>
  <si>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</si>
  <si>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</si>
  <si>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</si>
  <si>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</si>
  <si>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</si>
  <si>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</si>
  <si>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</si>
  <si>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</si>
  <si>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</si>
  <si>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</si>
  <si>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</si>
  <si>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</si>
  <si>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</si>
  <si>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</si>
  <si>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</si>
  <si>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</si>
  <si>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</si>
  <si>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</si>
  <si>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</si>
  <si>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</si>
  <si>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</si>
  <si>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</si>
  <si>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</si>
  <si>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</si>
  <si>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</si>
  <si>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</si>
  <si>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</si>
  <si>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</si>
  <si>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</si>
  <si>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</si>
  <si>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</si>
  <si>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</si>
  <si>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</si>
  <si>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</si>
  <si>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</si>
  <si>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</si>
  <si>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</si>
  <si>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</si>
  <si>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</si>
  <si>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</si>
  <si>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</si>
  <si>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</si>
  <si>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</si>
  <si>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</si>
  <si>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</si>
  <si>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</si>
  <si>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</si>
  <si>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</si>
  <si>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</si>
  <si>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</si>
  <si>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</si>
  <si>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</si>
  <si>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</si>
  <si>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</si>
  <si>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</si>
  <si>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</si>
  <si>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</si>
  <si>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</si>
  <si>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</si>
  <si>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</si>
  <si>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</si>
  <si>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</si>
  <si>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</si>
  <si>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</si>
  <si>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</si>
  <si>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</si>
  <si>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</si>
  <si>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</si>
  <si>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</si>
  <si>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</si>
  <si>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</si>
  <si>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</si>
  <si>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</si>
  <si>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</si>
  <si>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</si>
  <si>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</si>
  <si>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</si>
  <si>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</si>
  <si>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</si>
  <si>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</si>
  <si>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</si>
  <si>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</si>
  <si>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</si>
  <si>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</si>
  <si>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</si>
  <si>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</si>
  <si>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</si>
  <si>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</si>
  <si>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</si>
  <si>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</si>
  <si>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</si>
  <si>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</si>
  <si>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</si>
  <si>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</si>
  <si>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</si>
  <si>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</si>
  <si>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</si>
  <si>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</si>
  <si>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</si>
  <si>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</si>
  <si>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</si>
  <si>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</si>
  <si>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</si>
  <si>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</si>
  <si>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</si>
  <si>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</si>
  <si>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</si>
  <si>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</si>
  <si>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</si>
  <si>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</si>
  <si>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</si>
  <si>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</si>
  <si>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</si>
  <si>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</si>
  <si>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</si>
  <si>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</si>
  <si>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</si>
  <si>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</si>
  <si>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</si>
  <si>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</si>
  <si>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</si>
  <si>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</si>
  <si>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</si>
  <si>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</si>
  <si>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</si>
  <si>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</si>
  <si>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</si>
  <si>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</si>
  <si>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</si>
  <si>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</si>
  <si>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</si>
  <si>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</si>
  <si>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</si>
  <si>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</si>
  <si>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</si>
  <si>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</si>
  <si>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</si>
  <si>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</si>
  <si>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</si>
  <si>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</si>
  <si>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</si>
  <si>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</si>
  <si>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</si>
  <si>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</si>
  <si>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</si>
  <si>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</si>
  <si>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</si>
  <si>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</si>
  <si>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</si>
  <si>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</si>
  <si>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</si>
  <si>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</si>
  <si>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</si>
  <si>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</si>
  <si>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</si>
  <si>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</si>
  <si>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</si>
  <si>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</si>
  <si>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</si>
  <si>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</si>
  <si>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</si>
  <si>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</si>
  <si>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</si>
  <si>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</si>
  <si>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</si>
  <si>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</si>
  <si>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</si>
  <si>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</si>
  <si>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</si>
  <si>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</si>
  <si>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</si>
  <si>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</si>
  <si>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</si>
  <si>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</si>
  <si>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</si>
  <si>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</si>
  <si>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</si>
  <si>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</si>
  <si>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</si>
  <si>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</si>
  <si>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</si>
  <si>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</si>
  <si>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</si>
  <si>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</si>
  <si>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</si>
  <si>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</si>
  <si>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</si>
  <si>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</si>
  <si>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</si>
  <si>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</si>
  <si>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</si>
  <si>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</si>
  <si>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</si>
  <si>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</si>
  <si>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</si>
  <si>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</si>
  <si>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</si>
  <si>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</si>
  <si>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</si>
  <si>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</si>
  <si>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</si>
  <si>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</si>
  <si>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</si>
  <si>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</si>
  <si>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</si>
  <si>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</si>
  <si>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</si>
  <si>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</si>
  <si>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</si>
  <si>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</si>
  <si>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</si>
  <si>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</si>
  <si>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</si>
  <si>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</si>
  <si>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</si>
  <si>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</si>
  <si>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</si>
  <si>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</si>
  <si>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</si>
  <si>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</si>
  <si>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</si>
  <si>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</si>
  <si>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</si>
  <si>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</si>
  <si>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</si>
  <si>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</si>
  <si>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</si>
  <si>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</si>
  <si>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</si>
  <si>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</si>
  <si>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</si>
  <si>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</si>
  <si>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</si>
  <si>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</si>
  <si>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</si>
  <si>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</si>
  <si>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</si>
  <si>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</si>
  <si>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</si>
  <si>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</si>
  <si>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</si>
  <si>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</si>
  <si>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</si>
  <si>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</si>
  <si>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</si>
  <si>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</si>
  <si>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</si>
  <si>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</si>
  <si>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</si>
  <si>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</si>
  <si>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</si>
  <si>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</si>
  <si>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</si>
  <si>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</si>
  <si>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</si>
  <si>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</si>
  <si>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</si>
  <si>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</si>
  <si>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</si>
  <si>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</si>
  <si>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</si>
  <si>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</si>
  <si>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</si>
  <si>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</si>
  <si>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</si>
  <si>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</si>
  <si>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</si>
  <si>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</si>
  <si>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</si>
  <si>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</si>
  <si>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</si>
  <si>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</si>
  <si>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</si>
  <si>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</si>
  <si>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</si>
  <si>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</si>
  <si>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</si>
  <si>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</si>
  <si>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</si>
  <si>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</si>
  <si>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</si>
  <si>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</si>
  <si>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</si>
  <si>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</si>
  <si>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</si>
  <si>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</si>
  <si>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</si>
  <si>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</si>
  <si>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</si>
  <si>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</si>
  <si>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</si>
  <si>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</si>
  <si>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</si>
  <si>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</si>
  <si>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</si>
  <si>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</si>
  <si>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</si>
  <si>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</si>
  <si>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</si>
  <si>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</si>
  <si>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</si>
  <si>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</si>
  <si>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</si>
  <si>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</si>
  <si>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</si>
  <si>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</si>
  <si>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</si>
  <si>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</si>
  <si>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</si>
  <si>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</si>
  <si>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</si>
  <si>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</si>
  <si>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</si>
  <si>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</si>
  <si>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</si>
  <si>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</si>
  <si>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</si>
  <si>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</si>
  <si>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</si>
  <si>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</si>
  <si>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</si>
  <si>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</si>
  <si>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</si>
  <si>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</si>
  <si>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</si>
  <si>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</si>
  <si>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</si>
  <si>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</si>
  <si>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</si>
  <si>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</si>
  <si>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</si>
  <si>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</si>
  <si>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</si>
  <si>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</si>
  <si>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</si>
  <si>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</si>
  <si>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</si>
  <si>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</si>
  <si>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</si>
  <si>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</si>
  <si>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</si>
  <si>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</si>
  <si>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</si>
  <si>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</si>
  <si>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</si>
  <si>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</si>
  <si>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</si>
  <si>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</si>
  <si>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</si>
  <si>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</si>
  <si>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</si>
  <si>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</si>
  <si>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</si>
  <si>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</si>
  <si>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</si>
  <si>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</si>
  <si>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</si>
  <si>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</si>
  <si>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</si>
  <si>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</si>
  <si>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</si>
  <si>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</si>
  <si>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</si>
  <si>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</si>
  <si>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</si>
  <si>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</si>
  <si>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</si>
  <si>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</si>
  <si>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</si>
  <si>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</si>
  <si>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</si>
  <si>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</si>
  <si>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</si>
  <si>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</si>
  <si>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</si>
  <si>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</si>
  <si>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</si>
  <si>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</si>
  <si>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</si>
  <si>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</si>
  <si>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</si>
  <si>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</si>
  <si>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</si>
  <si>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</si>
  <si>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</si>
  <si>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</si>
  <si>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</si>
  <si>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</si>
  <si>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</si>
  <si>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</si>
  <si>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</si>
  <si>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</si>
  <si>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</si>
  <si>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</si>
  <si>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</si>
  <si>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</si>
  <si>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</si>
  <si>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</si>
  <si>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</si>
  <si>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</si>
  <si>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</si>
  <si>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</si>
  <si>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</si>
  <si>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</si>
  <si>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</si>
  <si>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</si>
  <si>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</si>
  <si>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</si>
  <si>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</si>
  <si>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</si>
  <si>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</si>
  <si>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</si>
  <si>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</si>
  <si>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</si>
  <si>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</si>
  <si>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</si>
  <si>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</si>
  <si>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</si>
  <si>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</si>
  <si>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</si>
  <si>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</si>
  <si>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</si>
  <si>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</si>
  <si>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</si>
  <si>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</si>
  <si>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</si>
  <si>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</si>
  <si>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</si>
  <si>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</si>
  <si>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</si>
  <si>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</si>
  <si>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</si>
  <si>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</si>
  <si>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</si>
  <si>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</si>
  <si>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</si>
  <si>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</si>
  <si>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</si>
  <si>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</si>
  <si>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</si>
  <si>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</si>
  <si>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</si>
  <si>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</si>
  <si>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</si>
  <si>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</si>
  <si>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</si>
  <si>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</si>
  <si>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</si>
  <si>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</si>
  <si>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</si>
  <si>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</si>
  <si>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</si>
  <si>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</si>
  <si>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</si>
  <si>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</si>
  <si>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</si>
  <si>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</si>
  <si>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</si>
  <si>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</si>
  <si>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</si>
  <si>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</si>
  <si>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</si>
  <si>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</si>
  <si>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</si>
  <si>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</si>
  <si>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</si>
  <si>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</si>
  <si>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</si>
  <si>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</si>
  <si>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</si>
  <si>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</si>
  <si>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</si>
  <si>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</si>
  <si>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</si>
  <si>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</si>
  <si>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</si>
  <si>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</si>
  <si>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</si>
  <si>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</si>
  <si>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</si>
  <si>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</si>
  <si>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</si>
  <si>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</si>
  <si>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</si>
  <si>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</si>
  <si>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</si>
  <si>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</si>
  <si>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</si>
  <si>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</si>
  <si>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</si>
  <si>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</si>
  <si>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</si>
  <si>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</si>
  <si>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</si>
  <si>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</si>
  <si>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</si>
  <si>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</si>
  <si>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</si>
  <si>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</si>
  <si>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</si>
  <si>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</si>
  <si>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</si>
  <si>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</si>
  <si>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</si>
  <si>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</si>
  <si>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</si>
  <si>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</si>
  <si>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</si>
  <si>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</si>
  <si>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</si>
  <si>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</si>
  <si>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</si>
  <si>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</si>
  <si>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</si>
  <si>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</si>
  <si>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</si>
  <si>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</si>
  <si>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</si>
  <si>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</si>
  <si>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</si>
  <si>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</si>
  <si>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</si>
  <si>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</si>
  <si>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</si>
  <si>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</si>
  <si>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</si>
  <si>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</si>
  <si>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</si>
  <si>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</si>
  <si>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</si>
  <si>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</si>
  <si>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</si>
  <si>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</si>
  <si>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</si>
  <si>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</si>
  <si>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</si>
  <si>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</si>
  <si>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</si>
  <si>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</si>
  <si>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</si>
  <si>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</si>
  <si>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</si>
  <si>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</si>
  <si>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</si>
  <si>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</si>
  <si>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</si>
  <si>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</si>
  <si>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</si>
  <si>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</si>
  <si>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</si>
  <si>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</si>
  <si>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</si>
  <si>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</si>
  <si>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</si>
  <si>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</si>
  <si>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</si>
  <si>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</si>
  <si>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</si>
  <si>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</si>
  <si>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</si>
  <si>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</si>
  <si>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</si>
  <si>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</si>
  <si>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</si>
  <si>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</si>
  <si>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</si>
  <si>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</si>
  <si>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</si>
  <si>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</si>
  <si>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</si>
  <si>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</si>
  <si>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</si>
  <si>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</si>
  <si>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</si>
  <si>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</si>
  <si>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</si>
  <si>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</si>
  <si>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</si>
  <si>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</si>
  <si>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</si>
  <si>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</si>
  <si>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</si>
  <si>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</si>
  <si>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</si>
  <si>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</si>
  <si>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</si>
  <si>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</si>
  <si>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</si>
  <si>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</si>
  <si>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</si>
  <si>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</si>
  <si>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</si>
  <si>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</si>
  <si>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</si>
  <si>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</si>
  <si>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</si>
  <si>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</si>
  <si>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</si>
  <si>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</si>
  <si>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</si>
  <si>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</si>
  <si>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</si>
  <si>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</si>
  <si>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</si>
  <si>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</si>
  <si>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</si>
  <si>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</si>
  <si>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</si>
  <si>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</si>
  <si>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</si>
  <si>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</si>
  <si>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</si>
  <si>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</si>
  <si>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</si>
  <si>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</si>
  <si>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</si>
  <si>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</si>
  <si>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</si>
  <si>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</si>
  <si>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</si>
  <si>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</si>
  <si>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</si>
  <si>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</si>
  <si>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</si>
  <si>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</si>
  <si>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</si>
  <si>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</si>
  <si>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</si>
  <si>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</si>
  <si>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</si>
  <si>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</si>
  <si>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</si>
  <si>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</si>
  <si>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</si>
  <si>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</si>
  <si>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</si>
  <si>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</si>
  <si>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</si>
  <si>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</si>
  <si>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</si>
  <si>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</si>
  <si>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</si>
  <si>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</si>
  <si>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</si>
  <si>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</si>
  <si>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</si>
  <si>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</si>
  <si>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</si>
  <si>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</si>
  <si>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</si>
  <si>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</si>
  <si>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</si>
  <si>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</si>
  <si>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</si>
  <si>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</si>
  <si>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</si>
  <si>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</si>
  <si>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</si>
  <si>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</si>
  <si>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</si>
  <si>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</si>
  <si>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</si>
  <si>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</si>
  <si>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</si>
  <si>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</si>
  <si>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</si>
  <si>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</si>
  <si>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</si>
  <si>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</si>
  <si>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</si>
  <si>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</si>
  <si>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</si>
  <si>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</si>
  <si>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</si>
  <si>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</si>
  <si>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</si>
  <si>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</si>
  <si>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</si>
  <si>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</si>
  <si>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</si>
  <si>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</si>
  <si>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</si>
  <si>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</si>
  <si>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</si>
  <si>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</si>
  <si>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</si>
  <si>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</si>
  <si>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</si>
  <si>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</si>
  <si>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</si>
  <si>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</si>
  <si>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</si>
  <si>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</si>
  <si>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</si>
  <si>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</si>
  <si>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</si>
  <si>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</si>
  <si>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</si>
  <si>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</si>
  <si>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</si>
  <si>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</si>
  <si>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</si>
  <si>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</si>
  <si>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</si>
  <si>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</si>
  <si>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</si>
  <si>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</si>
  <si>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</si>
  <si>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</si>
  <si>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</si>
  <si>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</si>
  <si>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</si>
  <si>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</si>
  <si>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</si>
  <si>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</si>
  <si>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</si>
  <si>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</si>
  <si>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</si>
  <si>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</si>
  <si>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</si>
  <si>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</si>
  <si>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</si>
  <si>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</si>
  <si>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</si>
  <si>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</si>
  <si>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</si>
  <si>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</si>
  <si>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</si>
  <si>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</si>
  <si>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</si>
  <si>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</si>
  <si>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</si>
  <si>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</si>
  <si>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</si>
  <si>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</si>
  <si>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</si>
  <si>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</si>
  <si>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</si>
  <si>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</si>
  <si>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</si>
  <si>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</si>
  <si>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</si>
  <si>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</si>
  <si>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</si>
  <si>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</si>
  <si>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</si>
  <si>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</si>
  <si>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</si>
  <si>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</si>
  <si>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</si>
  <si>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</si>
  <si>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</si>
  <si>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</si>
  <si>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</si>
  <si>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</si>
  <si>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</si>
  <si>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</si>
  <si>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</si>
  <si>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</si>
  <si>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</si>
  <si>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</si>
  <si>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</si>
  <si>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</si>
  <si>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</si>
  <si>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</si>
  <si>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</si>
  <si>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</si>
  <si>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</si>
  <si>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</si>
  <si>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</si>
  <si>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</si>
  <si>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</si>
  <si>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</si>
  <si>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</si>
  <si>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</si>
  <si>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</si>
  <si>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</si>
  <si>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</si>
  <si>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</si>
  <si>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</si>
  <si>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</si>
  <si>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</si>
  <si>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</si>
  <si>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</si>
  <si>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</si>
  <si>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</si>
  <si>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</si>
  <si>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</si>
  <si>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</si>
  <si>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</si>
  <si>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</si>
  <si>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</si>
  <si>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</si>
  <si>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</si>
  <si>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</si>
  <si>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</si>
  <si>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</si>
  <si>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</si>
  <si>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</si>
  <si>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</si>
  <si>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</si>
  <si>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</si>
  <si>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</si>
  <si>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</si>
  <si>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</si>
  <si>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</si>
  <si>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</si>
  <si>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</si>
  <si>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</si>
  <si>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</si>
  <si>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</si>
  <si>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</si>
  <si>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</si>
  <si>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</si>
  <si>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</si>
  <si>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</si>
  <si>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</si>
  <si>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</si>
  <si>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</si>
  <si>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</si>
  <si>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</si>
  <si>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</si>
  <si>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</si>
  <si>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</si>
  <si>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</si>
  <si>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</si>
  <si>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</si>
  <si>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</si>
  <si>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</si>
  <si>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</si>
  <si>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</si>
  <si>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</si>
  <si>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</si>
  <si>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</si>
  <si>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</si>
  <si>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</si>
  <si>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</si>
  <si>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</si>
  <si>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</si>
  <si>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</si>
  <si>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</si>
  <si>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</si>
  <si>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</si>
  <si>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</si>
  <si>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</si>
  <si>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</si>
  <si>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</si>
  <si>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</si>
  <si>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</si>
  <si>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</si>
  <si>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</si>
  <si>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</si>
  <si>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</si>
  <si>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</si>
  <si>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</si>
  <si>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</si>
  <si>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</si>
  <si>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</si>
  <si>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</si>
  <si>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</si>
  <si>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</si>
  <si>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</si>
  <si>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</si>
  <si>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</si>
  <si>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</si>
  <si>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</si>
  <si>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</si>
  <si>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</si>
  <si>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</si>
  <si>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</si>
  <si>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</si>
  <si>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</si>
  <si>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</si>
  <si>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</si>
  <si>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</si>
  <si>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</si>
  <si>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</si>
  <si>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</si>
  <si>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</si>
  <si>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</si>
  <si>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</si>
  <si>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</si>
  <si>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</si>
  <si>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</si>
  <si>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</si>
  <si>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</si>
  <si>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</si>
  <si>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</si>
  <si>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</si>
  <si>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</si>
  <si>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</si>
  <si>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</si>
  <si>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</si>
  <si>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</si>
  <si>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</si>
  <si>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</si>
  <si>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</si>
  <si>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</si>
  <si>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</si>
  <si>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</si>
  <si>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</si>
  <si>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</si>
  <si>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</si>
  <si>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</si>
  <si>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</si>
  <si>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</si>
  <si>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</si>
  <si>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</si>
  <si>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</si>
  <si>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</si>
  <si>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</si>
  <si>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</si>
  <si>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</si>
  <si>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</si>
  <si>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</si>
  <si>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</si>
  <si>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</si>
  <si>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</si>
  <si>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</si>
  <si>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</si>
  <si>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</si>
  <si>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</si>
  <si>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</si>
  <si>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</si>
  <si>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</si>
  <si>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</si>
  <si>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</si>
  <si>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</si>
  <si>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</si>
  <si>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</si>
  <si>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</si>
  <si>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</si>
  <si>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</si>
  <si>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</si>
  <si>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</si>
  <si>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</si>
  <si>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</si>
  <si>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</si>
  <si>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</si>
  <si>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</si>
  <si>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</si>
  <si>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</si>
  <si>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</si>
  <si>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</si>
  <si>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</si>
  <si>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</si>
  <si>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</si>
  <si>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</si>
  <si>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</si>
  <si>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</si>
  <si>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</si>
  <si>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</si>
  <si>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</si>
  <si>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</si>
  <si>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</si>
  <si>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</si>
  <si>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</si>
  <si>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</si>
  <si>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</si>
  <si>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</si>
  <si>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</si>
  <si>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</si>
  <si>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</si>
  <si>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</si>
  <si>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</si>
  <si>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</si>
  <si>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</si>
  <si>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</si>
  <si>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</si>
  <si>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</si>
  <si>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</si>
  <si>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</si>
  <si>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</si>
  <si>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</si>
  <si>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</si>
  <si>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</si>
  <si>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</si>
  <si>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</si>
  <si>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</si>
  <si>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</si>
  <si>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</si>
  <si>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</si>
  <si>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</si>
  <si>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</si>
  <si>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</si>
  <si>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</si>
  <si>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</si>
  <si>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</si>
  <si>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</si>
  <si>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</si>
  <si>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</si>
  <si>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</si>
  <si>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</si>
  <si>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</si>
  <si>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</si>
  <si>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</si>
  <si>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</si>
  <si>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</si>
  <si>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</si>
  <si>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</si>
  <si>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</si>
  <si>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</si>
  <si>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</si>
  <si>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</si>
  <si>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</si>
  <si>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</si>
  <si>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</si>
  <si>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</si>
  <si>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</si>
  <si>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</si>
  <si>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</si>
  <si>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</si>
  <si>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</si>
  <si>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</si>
  <si>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</si>
  <si>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</si>
  <si>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</si>
  <si>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</si>
  <si>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</si>
  <si>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</si>
  <si>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</si>
  <si>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</si>
  <si>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</si>
  <si>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</si>
  <si>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</si>
  <si>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</si>
  <si>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</si>
  <si>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</si>
  <si>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</si>
  <si>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</si>
  <si>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</si>
  <si>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</si>
  <si>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</si>
  <si>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</si>
  <si>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</si>
  <si>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</si>
  <si>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</si>
  <si>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</si>
  <si>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</si>
  <si>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</si>
  <si>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</si>
  <si>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</si>
  <si>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</si>
  <si>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</si>
  <si>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</si>
  <si>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</si>
  <si>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</si>
  <si>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</si>
  <si>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</si>
  <si>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</si>
  <si>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</si>
  <si>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</si>
  <si>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</si>
  <si>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</si>
  <si>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</si>
  <si>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</si>
  <si>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</si>
  <si>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</si>
  <si>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</si>
  <si>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</si>
  <si>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</si>
  <si>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</si>
  <si>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</si>
  <si>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</si>
  <si>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</si>
  <si>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</si>
  <si>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</si>
  <si>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</si>
  <si>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</si>
  <si>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</si>
  <si>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</si>
  <si>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</si>
  <si>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</si>
  <si>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</si>
  <si>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</si>
  <si>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</si>
  <si>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</si>
  <si>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</si>
  <si>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</si>
  <si>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</si>
  <si>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</si>
  <si>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</si>
  <si>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</si>
  <si>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</si>
  <si>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</si>
  <si>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</si>
  <si>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</si>
  <si>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</si>
  <si>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</si>
  <si>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</si>
  <si>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</si>
  <si>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</si>
  <si>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</si>
  <si>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</si>
  <si>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</si>
  <si>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</si>
  <si>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</si>
  <si>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</si>
  <si>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</si>
  <si>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</si>
  <si>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</si>
  <si>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</si>
  <si>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</si>
  <si>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</si>
  <si>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</si>
  <si>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</si>
  <si>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</si>
  <si>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</si>
  <si>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</si>
  <si>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</si>
  <si>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</si>
  <si>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</si>
  <si>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</si>
  <si>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</si>
  <si>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</si>
  <si>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</si>
  <si>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</si>
  <si>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</si>
  <si>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</si>
  <si>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</si>
  <si>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</si>
  <si>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</si>
  <si>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</si>
  <si>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</si>
  <si>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</si>
  <si>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</si>
  <si>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</si>
  <si>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</si>
  <si>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</si>
  <si>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</si>
  <si>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</si>
  <si>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</si>
  <si>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</si>
  <si>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</si>
  <si>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</si>
  <si>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</si>
  <si>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</si>
  <si>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</si>
  <si>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</si>
  <si>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</si>
  <si>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</si>
  <si>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</si>
  <si>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</si>
  <si>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</si>
  <si>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</si>
  <si>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</si>
  <si>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</si>
  <si>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</si>
  <si>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</si>
  <si>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</si>
  <si>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</si>
  <si>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</si>
  <si>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</si>
  <si>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</si>
  <si>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</si>
  <si>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</si>
  <si>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</si>
  <si>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</si>
  <si>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</si>
  <si>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</si>
  <si>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</si>
  <si>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</si>
  <si>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</si>
  <si>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</si>
  <si>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</si>
  <si>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</si>
  <si>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</si>
  <si>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</si>
  <si>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</si>
  <si>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</si>
  <si>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</si>
  <si>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</si>
  <si>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</si>
  <si>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</si>
  <si>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</si>
  <si>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</si>
  <si>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</si>
  <si>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</si>
  <si>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</si>
  <si>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</si>
  <si>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</si>
  <si>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</si>
  <si>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</si>
  <si>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</si>
  <si>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</si>
  <si>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</si>
  <si>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</si>
  <si>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</si>
  <si>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</si>
  <si>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</si>
  <si>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</si>
  <si>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</si>
  <si>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</si>
  <si>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</si>
  <si>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</si>
  <si>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</si>
  <si>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</si>
  <si>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</si>
  <si>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</si>
  <si>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</si>
  <si>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</si>
  <si>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</si>
  <si>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</si>
  <si>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</si>
  <si>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</si>
  <si>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</si>
  <si>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</si>
  <si>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</si>
  <si>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</si>
  <si>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</si>
  <si>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</si>
  <si>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</si>
  <si>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</si>
  <si>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</si>
  <si>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</si>
  <si>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</si>
  <si>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</si>
  <si>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</si>
  <si>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</si>
  <si>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</si>
  <si>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</si>
  <si>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</si>
  <si>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</si>
  <si>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</si>
  <si>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</si>
  <si>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</si>
  <si>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</si>
  <si>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</si>
  <si>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</si>
  <si>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</si>
  <si>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</si>
  <si>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</si>
  <si>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</si>
  <si>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</si>
  <si>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</si>
  <si>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</si>
  <si>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</si>
  <si>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</si>
  <si>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</si>
  <si>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</si>
  <si>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</si>
  <si>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</si>
  <si>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</si>
  <si>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</si>
  <si>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</si>
  <si>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</si>
  <si>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</si>
  <si>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</si>
  <si>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</si>
  <si>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</si>
  <si>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</si>
  <si>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</si>
  <si>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</si>
  <si>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</si>
  <si>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</si>
  <si>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</si>
  <si>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</si>
  <si>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</si>
  <si>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</si>
  <si>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</si>
  <si>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</si>
  <si>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</si>
  <si>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</si>
  <si>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</si>
  <si>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</si>
  <si>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</si>
  <si>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</si>
  <si>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</si>
  <si>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</si>
  <si>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</si>
  <si>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</si>
  <si>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</si>
  <si>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</si>
  <si>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</si>
  <si>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</si>
  <si>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</si>
  <si>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</si>
  <si>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</si>
  <si>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</si>
  <si>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</si>
  <si>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</si>
  <si>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</si>
  <si>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</si>
  <si>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</si>
  <si>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</si>
  <si>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</si>
  <si>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</si>
  <si>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</si>
  <si>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</si>
  <si>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</si>
  <si>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</si>
  <si>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</si>
  <si>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</si>
  <si>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</si>
  <si>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</si>
  <si>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</si>
  <si>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</si>
  <si>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</si>
  <si>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</si>
  <si>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</si>
  <si>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</si>
  <si>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</si>
  <si>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</si>
  <si>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</si>
  <si>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</si>
  <si>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</si>
  <si>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</si>
  <si>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</si>
  <si>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</si>
  <si>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</si>
  <si>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</si>
  <si>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</si>
  <si>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</si>
  <si>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</si>
  <si>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</si>
  <si>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</si>
  <si>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</si>
  <si>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</si>
  <si>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</si>
  <si>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</si>
  <si>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</si>
  <si>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</si>
  <si>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</si>
  <si>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</si>
  <si>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</si>
  <si>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</si>
  <si>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</si>
  <si>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</si>
  <si>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</si>
  <si>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</si>
  <si>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</si>
  <si>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</si>
  <si>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</si>
  <si>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</si>
  <si>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</si>
  <si>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</si>
  <si>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</si>
  <si>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</si>
  <si>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</si>
  <si>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</si>
  <si>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</si>
  <si>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</si>
  <si>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</si>
  <si>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</si>
  <si>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</si>
  <si>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</si>
  <si>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</si>
  <si>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</si>
  <si>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</si>
  <si>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</si>
  <si>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</si>
  <si>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</si>
  <si>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</si>
  <si>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</si>
  <si>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</si>
  <si>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</si>
  <si>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</si>
  <si>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</si>
  <si>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</si>
  <si>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</si>
  <si>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</si>
  <si>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</si>
  <si>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</si>
  <si>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</si>
  <si>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</si>
  <si>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</si>
  <si>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</si>
  <si>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</si>
  <si>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</si>
  <si>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</si>
  <si>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</si>
  <si>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</si>
  <si>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</si>
  <si>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</si>
  <si>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</si>
  <si>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</si>
  <si>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</si>
  <si>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</si>
  <si>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</si>
  <si>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</si>
  <si>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</si>
  <si>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</si>
  <si>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</si>
  <si>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</si>
  <si>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</si>
  <si>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</si>
  <si>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</si>
  <si>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</si>
  <si>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</si>
  <si>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</si>
  <si>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</si>
  <si>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</si>
  <si>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</si>
  <si>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</si>
  <si>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</si>
  <si>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</si>
  <si>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</si>
  <si>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</si>
  <si>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</si>
  <si>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</si>
  <si>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</si>
  <si>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</si>
  <si>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</si>
  <si>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</si>
  <si>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</si>
  <si>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</si>
  <si>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</si>
  <si>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</si>
  <si>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</si>
  <si>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</si>
  <si>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</si>
  <si>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</si>
  <si>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</si>
  <si>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</si>
  <si>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</si>
  <si>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</si>
  <si>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</si>
  <si>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</si>
  <si>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</si>
  <si>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</si>
  <si>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</si>
  <si>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</si>
  <si>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</si>
  <si>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</si>
  <si>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</si>
  <si>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</si>
  <si>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</si>
  <si>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</si>
  <si>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</si>
  <si>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</si>
  <si>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</si>
  <si>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</si>
  <si>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</si>
  <si>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</si>
  <si>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</si>
  <si>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</si>
  <si>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</si>
  <si>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</si>
  <si>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</si>
  <si>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</si>
  <si>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</si>
  <si>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</si>
  <si>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</si>
  <si>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</si>
  <si>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</si>
  <si>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</si>
  <si>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</si>
  <si>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</si>
  <si>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</si>
  <si>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</si>
  <si>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</si>
  <si>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</si>
  <si>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</si>
  <si>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</si>
  <si>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</si>
  <si>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</si>
  <si>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</si>
  <si>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</si>
  <si>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</si>
  <si>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</si>
  <si>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</si>
  <si>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</si>
  <si>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</si>
  <si>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</si>
  <si>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</si>
  <si>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</si>
  <si>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</si>
  <si>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</si>
  <si>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</si>
  <si>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</si>
  <si>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</si>
  <si>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</si>
  <si>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</si>
  <si>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</si>
  <si>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</si>
  <si>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</si>
  <si>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</si>
  <si>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</si>
  <si>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</si>
  <si>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</si>
  <si>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</si>
  <si>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</si>
  <si>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</si>
  <si>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</si>
  <si>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</si>
  <si>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</si>
  <si>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</si>
  <si>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</si>
  <si>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</si>
  <si>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</si>
  <si>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</si>
  <si>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</si>
  <si>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</si>
  <si>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</si>
  <si>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</si>
  <si>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</si>
  <si>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</si>
  <si>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</si>
  <si>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</si>
  <si>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</si>
  <si>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</si>
  <si>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</si>
  <si>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</si>
  <si>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</si>
  <si>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</si>
  <si>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</si>
  <si>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</si>
  <si>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</si>
  <si>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</si>
  <si>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</si>
  <si>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</si>
  <si>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</si>
  <si>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</si>
  <si>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</si>
  <si>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</si>
  <si>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</si>
  <si>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</si>
  <si>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</si>
  <si>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</si>
  <si>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</si>
  <si>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</si>
  <si>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</si>
  <si>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</si>
  <si>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</si>
  <si>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</si>
  <si>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</si>
  <si>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</si>
  <si>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</si>
  <si>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</si>
  <si>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</si>
  <si>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</si>
  <si>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</si>
  <si>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</si>
  <si>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</si>
  <si>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</si>
  <si>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</si>
  <si>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</si>
  <si>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</si>
  <si>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</si>
  <si>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</si>
  <si>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</si>
  <si>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</si>
  <si>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</si>
  <si>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</si>
  <si>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</si>
  <si>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</si>
  <si>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</si>
  <si>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</si>
  <si>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</si>
  <si>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</si>
  <si>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</si>
  <si>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</si>
  <si>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</si>
  <si>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</si>
  <si>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</si>
  <si>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</si>
  <si>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</si>
  <si>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</si>
  <si>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</si>
  <si>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</si>
  <si>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</si>
  <si>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</si>
  <si>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</si>
  <si>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</si>
  <si>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</si>
  <si>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</si>
  <si>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</si>
  <si>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</si>
  <si>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</si>
  <si>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</si>
  <si>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</si>
  <si>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</si>
  <si>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</si>
  <si>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</si>
  <si>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</si>
  <si>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</si>
  <si>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</si>
  <si>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</si>
  <si>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</si>
  <si>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</si>
  <si>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</si>
  <si>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</si>
  <si>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</si>
  <si>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</si>
  <si>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</si>
  <si>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</si>
  <si>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</si>
  <si>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</si>
  <si>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</si>
  <si>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</si>
  <si>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</si>
  <si>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</si>
  <si>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</si>
  <si>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</si>
  <si>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</si>
  <si>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</si>
  <si>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</si>
  <si>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</si>
  <si>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</si>
  <si>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</si>
  <si>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</si>
  <si>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</si>
  <si>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</si>
  <si>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</si>
  <si>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</si>
  <si>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</si>
  <si>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</si>
  <si>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</si>
  <si>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</si>
  <si>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</si>
  <si>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</si>
  <si>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</si>
  <si>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</si>
  <si>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</si>
  <si>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</si>
  <si>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</si>
  <si>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</si>
  <si>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</si>
  <si>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</si>
  <si>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</si>
  <si>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</si>
  <si>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</si>
  <si>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</si>
  <si>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</si>
  <si>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</si>
  <si>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</si>
  <si>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</si>
  <si>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</si>
  <si>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</si>
  <si>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</si>
  <si>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</si>
  <si>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</si>
  <si>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</si>
  <si>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</si>
  <si>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</si>
  <si>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</si>
  <si>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</si>
  <si>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</si>
  <si>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</si>
  <si>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</si>
  <si>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</si>
  <si>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</si>
  <si>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</si>
  <si>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</si>
  <si>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</si>
  <si>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</si>
  <si>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</si>
  <si>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</si>
  <si>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</si>
  <si>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</si>
  <si>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</si>
  <si>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</si>
  <si>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</si>
  <si>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</si>
  <si>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</si>
  <si>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</si>
  <si>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</si>
  <si>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</si>
  <si>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</si>
  <si>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</si>
  <si>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</si>
  <si>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</si>
  <si>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</si>
  <si>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</si>
  <si>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</si>
  <si>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</si>
  <si>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</si>
  <si>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</si>
  <si>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</si>
  <si>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</si>
  <si>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</si>
  <si>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</si>
  <si>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</si>
  <si>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</si>
  <si>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</si>
  <si>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</si>
  <si>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</si>
  <si>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</si>
  <si>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</si>
  <si>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</si>
  <si>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</si>
  <si>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</si>
  <si>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</si>
  <si>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</si>
  <si>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</si>
  <si>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</si>
  <si>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</si>
  <si>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</si>
  <si>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</si>
  <si>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</si>
  <si>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</si>
  <si>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</si>
  <si>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</si>
  <si>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</si>
  <si>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</si>
  <si>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</si>
  <si>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</si>
  <si>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</si>
  <si>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</si>
  <si>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</si>
  <si>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</si>
  <si>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</si>
  <si>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</si>
  <si>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</si>
  <si>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</si>
  <si>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</si>
  <si>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</si>
  <si>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</si>
  <si>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</si>
  <si>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</si>
  <si>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</si>
  <si>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</si>
  <si>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</si>
  <si>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</si>
  <si>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</si>
  <si>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</si>
  <si>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</si>
  <si>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</si>
  <si>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</si>
  <si>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</si>
  <si>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</si>
  <si>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</si>
  <si>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</si>
  <si>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</si>
  <si>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</si>
  <si>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</si>
  <si>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</si>
  <si>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</si>
  <si>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</si>
  <si>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</si>
  <si>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</si>
  <si>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</si>
  <si>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</si>
  <si>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</si>
  <si>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</si>
  <si>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</si>
  <si>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</si>
  <si>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</si>
  <si>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</si>
  <si>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</si>
  <si>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</si>
  <si>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</si>
  <si>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</si>
  <si>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</si>
  <si>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</si>
  <si>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</si>
  <si>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</si>
  <si>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</si>
  <si>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</si>
  <si>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</si>
  <si>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</si>
  <si>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</si>
  <si>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</si>
  <si>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</si>
  <si>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</si>
  <si>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</si>
  <si>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</si>
  <si>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</si>
  <si>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</si>
  <si>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</si>
  <si>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</si>
  <si>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</si>
  <si>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</si>
  <si>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</si>
  <si>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</si>
  <si>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</si>
  <si>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</si>
  <si>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</si>
  <si>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</si>
  <si>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</si>
  <si>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</si>
  <si>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</si>
  <si>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</si>
  <si>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</si>
  <si>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</si>
  <si>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</si>
  <si>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</si>
  <si>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</si>
  <si>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</si>
  <si>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</si>
  <si>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</si>
  <si>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</si>
  <si>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</si>
  <si>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</si>
  <si>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</si>
  <si>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</si>
  <si>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</si>
  <si>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</si>
  <si>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</si>
  <si>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</si>
  <si>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</si>
  <si>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</si>
  <si>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</si>
  <si>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</si>
  <si>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</si>
  <si>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</si>
  <si>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</si>
  <si>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</si>
  <si>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</si>
  <si>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</si>
  <si>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</si>
  <si>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</si>
  <si>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</si>
  <si>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</si>
  <si>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</si>
  <si>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</si>
  <si>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</si>
  <si>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</si>
  <si>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</si>
  <si>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</si>
  <si>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</si>
  <si>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</si>
  <si>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</si>
  <si>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</si>
  <si>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</si>
  <si>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</si>
  <si>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</si>
  <si>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</si>
  <si>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</si>
  <si>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</si>
  <si>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</si>
  <si>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</si>
  <si>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</si>
  <si>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</si>
  <si>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</si>
  <si>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</si>
  <si>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</si>
  <si>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</si>
  <si>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</si>
  <si>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</si>
  <si>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</si>
  <si>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</si>
  <si>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</si>
  <si>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</si>
  <si>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</si>
  <si>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</si>
  <si>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</si>
  <si>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</si>
  <si>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</si>
  <si>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</si>
  <si>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</si>
  <si>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</si>
  <si>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</si>
  <si>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</si>
  <si>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</si>
  <si>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</si>
  <si>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</si>
  <si>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</si>
  <si>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</si>
  <si>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</si>
  <si>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</si>
  <si>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</si>
  <si>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</si>
  <si>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</si>
  <si>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</si>
  <si>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</si>
  <si>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</si>
  <si>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</si>
  <si>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</si>
  <si>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</si>
  <si>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</si>
  <si>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</si>
  <si>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</si>
  <si>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</si>
  <si>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</si>
  <si>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</si>
  <si>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</si>
  <si>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</si>
  <si>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</si>
  <si>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</si>
  <si>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</si>
  <si>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</si>
  <si>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</si>
  <si>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</si>
  <si>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</si>
  <si>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</si>
  <si>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</si>
  <si>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</si>
  <si>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</si>
  <si>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</si>
  <si>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</si>
  <si>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</si>
  <si>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</si>
  <si>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</si>
  <si>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</si>
  <si>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</si>
  <si>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</si>
  <si>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</si>
  <si>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</si>
  <si>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</si>
  <si>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</si>
  <si>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</si>
  <si>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</si>
  <si>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</si>
  <si>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</si>
  <si>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</si>
  <si>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</si>
  <si>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</si>
  <si>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</si>
  <si>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</si>
  <si>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</si>
  <si>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</si>
  <si>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</si>
  <si>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</si>
  <si>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</si>
  <si>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</si>
  <si>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</si>
  <si>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</si>
  <si>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</si>
  <si>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</si>
  <si>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</si>
  <si>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</si>
  <si>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</si>
  <si>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</si>
  <si>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</si>
  <si>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</si>
  <si>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</si>
  <si>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</si>
  <si>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</si>
  <si>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</si>
  <si>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</si>
  <si>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</si>
  <si>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</si>
  <si>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</si>
  <si>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</si>
  <si>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</si>
  <si>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</si>
  <si>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</si>
  <si>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</si>
  <si>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</si>
  <si>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</si>
  <si>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</si>
  <si>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</si>
  <si>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</si>
  <si>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</si>
  <si>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</si>
  <si>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</si>
  <si>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</si>
  <si>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</si>
  <si>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</si>
  <si>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</si>
  <si>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</si>
  <si>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</si>
  <si>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</si>
  <si>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</si>
  <si>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</si>
  <si>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</si>
  <si>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</si>
  <si>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</si>
  <si>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</si>
  <si>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</si>
  <si>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</si>
  <si>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</si>
  <si>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</si>
  <si>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</si>
  <si>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</si>
  <si>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</si>
  <si>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</si>
  <si>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</si>
  <si>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</si>
  <si>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</si>
  <si>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</si>
  <si>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</si>
  <si>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</si>
  <si>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</si>
  <si>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</si>
  <si>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</si>
  <si>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</si>
  <si>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</si>
  <si>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</si>
  <si>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</si>
  <si>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</si>
  <si>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</si>
  <si>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</si>
  <si>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</si>
  <si>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</si>
  <si>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</si>
  <si>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</si>
  <si>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</si>
  <si>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</si>
  <si>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</si>
  <si>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</si>
  <si>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</si>
  <si>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</si>
  <si>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</si>
  <si>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</si>
  <si>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</si>
  <si>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</si>
  <si>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</si>
  <si>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</si>
  <si>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</si>
  <si>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</si>
  <si>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</si>
  <si>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</si>
  <si>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</si>
  <si>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</si>
  <si>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</si>
  <si>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</si>
  <si>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</si>
  <si>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</si>
  <si>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</si>
  <si>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</si>
  <si>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</si>
  <si>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</si>
  <si>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</si>
  <si>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</si>
  <si>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</si>
  <si>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</si>
  <si>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</si>
  <si>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</si>
  <si>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</si>
  <si>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</si>
  <si>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</si>
  <si>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</si>
  <si>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</si>
  <si>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</si>
  <si>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</si>
  <si>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</si>
  <si>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</si>
  <si>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</si>
  <si>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</si>
  <si>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</si>
  <si>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</si>
  <si>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</si>
  <si>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</si>
  <si>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</si>
  <si>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</si>
  <si>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</si>
  <si>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</si>
  <si>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</si>
  <si>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</si>
  <si>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</si>
  <si>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</si>
  <si>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</si>
  <si>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</si>
  <si>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</si>
  <si>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</si>
  <si>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</si>
  <si>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</si>
  <si>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</si>
  <si>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</si>
  <si>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</si>
  <si>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</si>
  <si>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</si>
  <si>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</si>
  <si>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</si>
  <si>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</si>
  <si>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</si>
  <si>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</si>
  <si>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</si>
  <si>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</si>
  <si>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</si>
  <si>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</si>
  <si>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</si>
  <si>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</si>
  <si>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</si>
  <si>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</si>
  <si>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</si>
  <si>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</si>
  <si>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</si>
  <si>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</si>
  <si>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</si>
  <si>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</si>
  <si>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</si>
  <si>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</si>
  <si>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</si>
  <si>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</si>
  <si>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</si>
  <si>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</si>
  <si>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</si>
  <si>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</si>
  <si>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</si>
  <si>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</si>
  <si>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</si>
  <si>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</si>
  <si>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</si>
  <si>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</si>
  <si>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</si>
  <si>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</si>
  <si>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</si>
  <si>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</si>
  <si>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</si>
  <si>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</si>
  <si>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</si>
  <si>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</si>
  <si>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</si>
  <si>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</si>
  <si>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</si>
  <si>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</si>
  <si>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</si>
  <si>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</si>
  <si>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</si>
  <si>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</si>
  <si>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</si>
  <si>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</si>
  <si>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</si>
  <si>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</si>
  <si>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</si>
  <si>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</si>
  <si>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</si>
  <si>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</si>
  <si>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</si>
  <si>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</si>
  <si>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</si>
  <si>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</si>
  <si>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</si>
  <si>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</si>
  <si>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</si>
  <si>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</si>
  <si>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</si>
  <si>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</si>
  <si>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</si>
  <si>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</si>
  <si>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</si>
  <si>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</si>
  <si>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</si>
  <si>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</si>
  <si>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</si>
  <si>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</si>
  <si>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</si>
  <si>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</si>
  <si>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</si>
  <si>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</si>
  <si>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</si>
  <si>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</si>
  <si>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</si>
  <si>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</si>
  <si>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</si>
  <si>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</si>
  <si>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</si>
  <si>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</si>
  <si>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</si>
  <si>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</si>
  <si>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</si>
  <si>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</si>
  <si>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</si>
  <si>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</si>
  <si>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</si>
  <si>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</si>
  <si>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</si>
  <si>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</si>
  <si>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</si>
  <si>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</si>
  <si>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</si>
  <si>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</si>
  <si>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</si>
  <si>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</si>
  <si>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</si>
  <si>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</si>
  <si>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</si>
  <si>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</si>
  <si>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</si>
  <si>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</si>
  <si>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</si>
  <si>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</si>
  <si>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</si>
  <si>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</si>
  <si>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</si>
  <si>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</si>
  <si>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</si>
  <si>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</si>
  <si>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</si>
  <si>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</si>
  <si>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</si>
  <si>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</si>
  <si>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</si>
  <si>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</si>
  <si>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</si>
  <si>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</si>
  <si>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</si>
  <si>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</si>
  <si>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</si>
  <si>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</si>
  <si>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</si>
  <si>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</si>
  <si>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</si>
  <si>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</si>
  <si>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</si>
  <si>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</si>
  <si>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</si>
  <si>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</si>
  <si>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</si>
  <si>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</si>
  <si>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</si>
  <si>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</si>
  <si>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</si>
  <si>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</si>
  <si>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</si>
  <si>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</si>
  <si>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</si>
  <si>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</si>
  <si>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</si>
  <si>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</si>
  <si>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</si>
  <si>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</si>
  <si>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</si>
  <si>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</si>
  <si>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</si>
  <si>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</si>
  <si>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</si>
  <si>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</si>
  <si>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</si>
  <si>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</si>
  <si>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</si>
  <si>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</si>
  <si>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</si>
  <si>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</si>
  <si>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</si>
  <si>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</si>
  <si>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</si>
  <si>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</si>
  <si>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</si>
  <si>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</si>
  <si>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</si>
  <si>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</si>
  <si>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</si>
  <si>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</si>
  <si>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</si>
  <si>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</si>
  <si>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</si>
  <si>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</si>
  <si>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</si>
  <si>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</si>
  <si>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</si>
  <si>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</si>
  <si>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</si>
  <si>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</si>
  <si>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</si>
  <si>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</si>
  <si>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</si>
  <si>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</si>
  <si>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</si>
  <si>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</si>
  <si>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</si>
  <si>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</si>
  <si>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</si>
  <si>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</si>
  <si>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</si>
  <si>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</si>
  <si>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</si>
  <si>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</si>
  <si>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</si>
  <si>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</si>
  <si>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</si>
  <si>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</si>
  <si>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</si>
  <si>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</si>
  <si>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</si>
  <si>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</si>
  <si>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</si>
  <si>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</si>
  <si>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</si>
  <si>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</si>
  <si>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</si>
  <si>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</si>
  <si>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</si>
  <si>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</si>
  <si>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</si>
  <si>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</si>
  <si>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</si>
  <si>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</si>
  <si>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</si>
  <si>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</si>
  <si>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</si>
  <si>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</si>
  <si>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</si>
  <si>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</si>
  <si>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</si>
  <si>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</si>
  <si>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</si>
  <si>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</si>
  <si>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</si>
  <si>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</si>
  <si>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</si>
  <si>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</si>
  <si>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</si>
  <si>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</si>
  <si>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</si>
  <si>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</si>
  <si>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</si>
  <si>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</si>
  <si>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</si>
  <si>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</si>
  <si>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</si>
  <si>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</si>
  <si>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</si>
  <si>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</si>
  <si>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</si>
  <si>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</si>
  <si>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</si>
  <si>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</si>
  <si>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</si>
  <si>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</si>
  <si>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</si>
  <si>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</si>
  <si>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</si>
  <si>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</si>
  <si>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</si>
  <si>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</si>
  <si>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</si>
  <si>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</si>
  <si>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</si>
  <si>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</si>
  <si>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</si>
  <si>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</si>
  <si>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</si>
  <si>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</si>
  <si>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</si>
  <si>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</si>
  <si>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</si>
  <si>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</si>
  <si>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</si>
  <si>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</si>
  <si>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</si>
  <si>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</si>
  <si>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</si>
  <si>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</si>
  <si>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</si>
  <si>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</si>
  <si>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</si>
  <si>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</si>
  <si>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</si>
  <si>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</si>
  <si>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</si>
  <si>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</si>
  <si>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</si>
  <si>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</si>
  <si>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</si>
  <si>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</si>
  <si>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</si>
  <si>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</si>
  <si>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</si>
  <si>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</si>
  <si>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</si>
  <si>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</si>
  <si>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</si>
  <si>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</si>
  <si>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</si>
  <si>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</si>
  <si>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</si>
  <si>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</si>
  <si>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</si>
  <si>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</si>
  <si>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</si>
  <si>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</si>
  <si>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</si>
  <si>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</si>
  <si>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</si>
  <si>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</si>
  <si>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</si>
  <si>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</si>
  <si>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</si>
  <si>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</si>
  <si>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</si>
  <si>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</si>
  <si>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</si>
  <si>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</si>
  <si>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</si>
  <si>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</si>
  <si>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</si>
  <si>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</si>
  <si>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</si>
  <si>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</si>
  <si>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</si>
  <si>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</si>
  <si>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</si>
  <si>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</si>
  <si>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</si>
  <si>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</si>
  <si>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</si>
  <si>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</si>
  <si>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</si>
  <si>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</si>
  <si>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</si>
  <si>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</si>
  <si>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</si>
  <si>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</si>
  <si>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</si>
  <si>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</si>
  <si>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</si>
  <si>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</si>
  <si>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</si>
  <si>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</si>
  <si>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</si>
  <si>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</si>
  <si>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</si>
  <si>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</si>
  <si>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</si>
  <si>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</si>
  <si>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</si>
  <si>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</si>
  <si>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</si>
  <si>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</si>
  <si>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</si>
  <si>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</si>
  <si>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</si>
  <si>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</si>
  <si>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</si>
  <si>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</si>
  <si>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</si>
  <si>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</si>
  <si>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</si>
  <si>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</si>
  <si>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</si>
  <si>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</si>
  <si>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</si>
  <si>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</si>
  <si>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</si>
  <si>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</si>
  <si>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</si>
  <si>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</si>
  <si>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</si>
  <si>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</si>
  <si>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</si>
  <si>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</si>
  <si>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</si>
  <si>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</si>
  <si>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</si>
  <si>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</si>
  <si>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</si>
  <si>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</si>
  <si>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</si>
  <si>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</si>
  <si>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</si>
  <si>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</si>
  <si>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</si>
  <si>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</si>
  <si>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</si>
  <si>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</si>
  <si>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</si>
  <si>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</si>
  <si>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</si>
  <si>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</si>
  <si>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</si>
  <si>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</si>
  <si>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</si>
  <si>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</si>
  <si>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</si>
  <si>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</si>
  <si>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</si>
  <si>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</si>
  <si>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</si>
  <si>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</si>
  <si>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</si>
  <si>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</si>
  <si>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</si>
  <si>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</si>
  <si>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</si>
  <si>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</si>
  <si>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</si>
  <si>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</si>
  <si>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</si>
  <si>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</si>
  <si>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</si>
  <si>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</si>
  <si>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</si>
  <si>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</si>
  <si>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</si>
  <si>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</si>
  <si>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</si>
  <si>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</si>
  <si>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</si>
  <si>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</si>
  <si>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</si>
  <si>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</si>
  <si>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</si>
  <si>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</si>
  <si>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</si>
  <si>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</si>
  <si>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</si>
  <si>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</si>
  <si>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</si>
  <si>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</si>
  <si>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</si>
  <si>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</si>
  <si>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</si>
  <si>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</si>
  <si>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</si>
  <si>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</si>
  <si>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</si>
  <si>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</si>
  <si>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</si>
  <si>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</si>
  <si>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</si>
  <si>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</si>
  <si>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</si>
  <si>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</si>
  <si>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</si>
  <si>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</si>
  <si>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</si>
  <si>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</si>
  <si>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</si>
  <si>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</si>
  <si>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</si>
  <si>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</si>
  <si>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</si>
  <si>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</si>
  <si>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</si>
  <si>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</si>
  <si>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</si>
  <si>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</si>
  <si>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</si>
  <si>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</si>
  <si>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</si>
  <si>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</si>
  <si>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</si>
  <si>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</si>
  <si>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</si>
  <si>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</si>
  <si>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</si>
  <si>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</si>
  <si>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</si>
  <si>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</si>
  <si>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</si>
  <si>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</si>
  <si>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</si>
  <si>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</si>
  <si>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</si>
  <si>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</si>
  <si>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</si>
  <si>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</si>
  <si>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</si>
  <si>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</si>
  <si>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</si>
  <si>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</si>
  <si>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</si>
  <si>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</si>
  <si>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</si>
  <si>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</si>
  <si>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</si>
  <si>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</si>
  <si>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</si>
  <si>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</si>
  <si>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</si>
  <si>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</si>
  <si>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</si>
  <si>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</si>
  <si>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</si>
  <si>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</si>
  <si>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</si>
  <si>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</si>
  <si>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</si>
  <si>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</si>
  <si>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</si>
  <si>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</si>
  <si>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</si>
  <si>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</si>
  <si>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</si>
  <si>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</si>
  <si>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</si>
  <si>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</si>
  <si>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</si>
  <si>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</si>
  <si>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</si>
  <si>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</si>
  <si>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</si>
  <si>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</si>
  <si>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</si>
  <si>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</si>
  <si>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</si>
  <si>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</si>
  <si>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</si>
  <si>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</si>
  <si>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</si>
  <si>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</si>
  <si>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</si>
  <si>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</si>
  <si>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</si>
  <si>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</si>
  <si>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</si>
  <si>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</si>
  <si>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</si>
  <si>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</si>
  <si>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</si>
  <si>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</si>
  <si>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</si>
  <si>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</si>
  <si>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</si>
  <si>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</si>
  <si>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</si>
  <si>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</si>
  <si>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</si>
  <si>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</si>
  <si>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</si>
  <si>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</si>
  <si>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</si>
  <si>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</si>
  <si>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</si>
  <si>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</si>
  <si>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</si>
  <si>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</si>
  <si>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</si>
  <si>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</si>
  <si>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</si>
  <si>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</si>
  <si>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</si>
  <si>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</si>
  <si>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</si>
  <si>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</si>
  <si>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</si>
  <si>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</si>
  <si>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</si>
  <si>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</si>
  <si>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</si>
  <si>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</si>
  <si>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</si>
  <si>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</si>
  <si>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</si>
  <si>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</si>
  <si>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</si>
  <si>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</si>
  <si>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</si>
  <si>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</si>
  <si>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</si>
  <si>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</si>
  <si>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</si>
  <si>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</si>
  <si>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</si>
  <si>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</si>
  <si>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</si>
  <si>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</si>
  <si>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</si>
  <si>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</si>
  <si>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</si>
  <si>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</si>
  <si>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</si>
  <si>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</si>
  <si>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</si>
  <si>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</si>
  <si>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</si>
  <si>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</si>
  <si>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</si>
  <si>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</si>
  <si>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</si>
  <si>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</si>
  <si>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</si>
  <si>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</si>
  <si>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</si>
  <si>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</si>
  <si>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</si>
  <si>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</si>
  <si>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</si>
  <si>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</si>
  <si>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</si>
  <si>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</si>
  <si>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</si>
  <si>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</si>
  <si>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</si>
  <si>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</si>
  <si>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</si>
  <si>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</si>
  <si>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</si>
  <si>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</si>
  <si>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</si>
  <si>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</si>
  <si>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</si>
  <si>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</si>
  <si>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</si>
  <si>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</si>
  <si>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</si>
  <si>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</si>
  <si>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</si>
  <si>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</si>
  <si>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</si>
  <si>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</si>
  <si>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</si>
  <si>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</si>
  <si>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</si>
  <si>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</si>
  <si>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</si>
  <si>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</si>
  <si>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</si>
  <si>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</si>
  <si>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</si>
  <si>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</si>
  <si>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</si>
  <si>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</si>
  <si>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</si>
  <si>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</si>
  <si>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</si>
  <si>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</si>
  <si>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</si>
  <si>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</si>
  <si>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</si>
  <si>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</si>
  <si>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</si>
  <si>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</si>
  <si>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</si>
  <si>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</si>
  <si>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</si>
  <si>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</si>
  <si>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</si>
  <si>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</si>
  <si>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</si>
  <si>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</si>
  <si>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</si>
  <si>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</si>
  <si>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</si>
  <si>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</si>
  <si>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</si>
  <si>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</si>
  <si>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</si>
  <si>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</si>
  <si>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</si>
  <si>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</si>
  <si>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</si>
  <si>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</si>
  <si>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</si>
  <si>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</si>
  <si>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</si>
  <si>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</si>
  <si>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</si>
  <si>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</si>
  <si>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</si>
  <si>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</si>
  <si>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</si>
  <si>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</si>
  <si>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</si>
  <si>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</si>
  <si>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</si>
  <si>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</si>
  <si>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</si>
  <si>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</si>
  <si>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</si>
  <si>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</si>
  <si>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</si>
  <si>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</si>
  <si>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</si>
  <si>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</si>
  <si>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</si>
  <si>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</si>
  <si>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</si>
  <si>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</si>
  <si>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</si>
  <si>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</si>
  <si>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</si>
  <si>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</si>
  <si>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</si>
  <si>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</si>
  <si>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</si>
  <si>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</si>
  <si>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</si>
  <si>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</si>
  <si>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</si>
  <si>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</si>
  <si>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</si>
  <si>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</si>
  <si>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</si>
  <si>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</si>
  <si>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</si>
  <si>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</si>
  <si>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</si>
  <si>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</si>
  <si>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</si>
  <si>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</si>
  <si>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</si>
  <si>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</si>
  <si>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</si>
  <si>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</si>
  <si>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</si>
  <si>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</si>
  <si>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</si>
  <si>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</si>
  <si>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</si>
  <si>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</si>
  <si>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</si>
  <si>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</si>
  <si>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</si>
  <si>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</si>
  <si>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</si>
  <si>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</si>
  <si>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</si>
  <si>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</si>
  <si>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</si>
  <si>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</si>
  <si>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</si>
  <si>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</si>
  <si>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</si>
  <si>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</si>
  <si>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</si>
  <si>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</si>
  <si>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</si>
  <si>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</si>
  <si>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</si>
  <si>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</si>
  <si>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</si>
  <si>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</si>
  <si>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</si>
  <si>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</si>
  <si>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</si>
  <si>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</si>
  <si>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</si>
  <si>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</si>
  <si>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</si>
  <si>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</si>
  <si>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</si>
  <si>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</si>
  <si>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</si>
  <si>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</si>
  <si>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</si>
  <si>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</si>
  <si>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</si>
  <si>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</si>
  <si>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</si>
  <si>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</si>
  <si>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</si>
  <si>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</si>
  <si>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</si>
  <si>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</si>
  <si>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</si>
  <si>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</si>
  <si>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</si>
  <si>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</si>
  <si>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</si>
  <si>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</si>
  <si>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</si>
  <si>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</si>
  <si>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</si>
  <si>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</si>
  <si>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</si>
  <si>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</si>
  <si>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</si>
  <si>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</si>
  <si>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</si>
  <si>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</si>
  <si>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</si>
  <si>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</si>
  <si>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</si>
  <si>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</si>
  <si>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</si>
  <si>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</si>
  <si>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</si>
  <si>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</si>
  <si>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</si>
  <si>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</si>
  <si>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</si>
  <si>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</si>
  <si>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</si>
  <si>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</si>
  <si>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</si>
  <si>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</si>
  <si>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</si>
  <si>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</si>
  <si>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</si>
  <si>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</si>
  <si>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</si>
  <si>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</si>
  <si>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</si>
  <si>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</si>
  <si>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</si>
  <si>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</si>
  <si>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</si>
  <si>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</si>
  <si>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</si>
  <si>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</si>
  <si>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</si>
  <si>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</si>
  <si>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</si>
  <si>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</si>
  <si>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</si>
  <si>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</si>
  <si>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</si>
  <si>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</si>
  <si>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</si>
  <si>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</si>
  <si>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</si>
  <si>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</si>
  <si>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</si>
  <si>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</si>
  <si>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</si>
  <si>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</si>
  <si>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</si>
  <si>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</si>
  <si>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</si>
  <si>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</si>
  <si>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</si>
  <si>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</si>
  <si>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</si>
  <si>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</si>
  <si>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</si>
  <si>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</si>
  <si>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</si>
  <si>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</si>
  <si>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</si>
  <si>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</si>
  <si>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</si>
  <si>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</si>
  <si>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</si>
  <si>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</si>
  <si>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</si>
  <si>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</si>
  <si>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</si>
  <si>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</si>
  <si>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</si>
  <si>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</si>
  <si>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</si>
  <si>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</si>
  <si>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</si>
  <si>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</si>
  <si>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</si>
  <si>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</si>
  <si>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</si>
  <si>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</si>
  <si>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</si>
  <si>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</si>
  <si>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</si>
  <si>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</si>
  <si>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</si>
  <si>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</si>
  <si>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</si>
  <si>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</si>
  <si>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</si>
  <si>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</si>
  <si>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</si>
  <si>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</si>
  <si>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</si>
  <si>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</si>
  <si>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</si>
  <si>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</si>
  <si>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</si>
  <si>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</si>
  <si>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</si>
  <si>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</si>
  <si>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</si>
  <si>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</si>
  <si>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</si>
  <si>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</si>
  <si>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</si>
  <si>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</si>
  <si>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</si>
  <si>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</si>
  <si>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</si>
  <si>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</si>
  <si>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</si>
  <si>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</si>
  <si>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</si>
  <si>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</si>
  <si>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</si>
  <si>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</si>
  <si>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</si>
  <si>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</si>
  <si>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</si>
  <si>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</si>
  <si>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</si>
  <si>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</si>
  <si>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</si>
  <si>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</si>
  <si>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</si>
  <si>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</si>
  <si>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</si>
  <si>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</si>
  <si>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</si>
  <si>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</si>
  <si>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</si>
  <si>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</si>
  <si>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</si>
  <si>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</si>
  <si>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</si>
  <si>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</si>
  <si>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</si>
  <si>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</si>
  <si>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</si>
  <si>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</si>
  <si>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</si>
  <si>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</si>
  <si>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</si>
  <si>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</si>
  <si>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</si>
  <si>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</si>
  <si>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</si>
  <si>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</si>
  <si>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</si>
  <si>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</si>
  <si>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</si>
  <si>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</si>
  <si>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</si>
  <si>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</si>
  <si>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</si>
  <si>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</si>
  <si>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</si>
  <si>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</si>
  <si>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</si>
  <si>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</si>
  <si>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</si>
  <si>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</si>
  <si>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</si>
  <si>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</si>
  <si>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</si>
  <si>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</si>
  <si>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</si>
  <si>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</si>
  <si>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</si>
  <si>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</si>
  <si>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</si>
  <si>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</si>
  <si>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</si>
  <si>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</si>
  <si>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</si>
  <si>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</si>
  <si>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</si>
  <si>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</si>
  <si>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</si>
  <si>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</si>
  <si>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</si>
  <si>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</si>
  <si>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</si>
  <si>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</si>
  <si>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</si>
  <si>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</si>
  <si>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</si>
  <si>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</si>
  <si>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</si>
  <si>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</si>
  <si>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</si>
  <si>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</si>
  <si>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</si>
  <si>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</si>
  <si>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</si>
  <si>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</si>
  <si>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</si>
  <si>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</si>
  <si>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</si>
  <si>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</si>
  <si>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</si>
  <si>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</si>
  <si>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</si>
  <si>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</si>
  <si>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</si>
  <si>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</si>
  <si>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</si>
  <si>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</si>
  <si>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</si>
  <si>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</si>
  <si>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</si>
  <si>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</si>
  <si>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</si>
  <si>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</si>
  <si>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</si>
  <si>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</si>
  <si>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</si>
  <si>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</si>
  <si>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</si>
  <si>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</si>
  <si>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</si>
  <si>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</si>
  <si>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</si>
  <si>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</si>
  <si>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</si>
  <si>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</si>
  <si>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</si>
  <si>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</si>
  <si>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</si>
  <si>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</si>
  <si>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</si>
  <si>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</si>
  <si>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</si>
  <si>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</si>
  <si>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</si>
  <si>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</si>
  <si>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</si>
  <si>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</si>
  <si>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</si>
  <si>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</si>
  <si>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</si>
  <si>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</si>
  <si>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</si>
  <si>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</si>
  <si>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</si>
  <si>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</si>
  <si>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</si>
  <si>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</si>
  <si>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</si>
  <si>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</si>
  <si>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</si>
  <si>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</si>
  <si>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</si>
  <si>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</si>
  <si>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</si>
  <si>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</si>
  <si>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</si>
  <si>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</si>
  <si>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</si>
  <si>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</si>
  <si>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</si>
  <si>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</si>
  <si>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</si>
  <si>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</si>
  <si>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</si>
  <si>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</si>
  <si>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</si>
  <si>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</si>
  <si>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</si>
  <si>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</si>
  <si>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</si>
  <si>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</si>
  <si>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</si>
  <si>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</si>
  <si>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</si>
  <si>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</si>
  <si>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</si>
  <si>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</si>
  <si>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</si>
  <si>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</si>
  <si>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</si>
  <si>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</si>
  <si>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</si>
  <si>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</si>
  <si>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</si>
  <si>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</si>
  <si>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</si>
  <si>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</si>
  <si>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</si>
  <si>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</si>
  <si>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</si>
  <si>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</si>
  <si>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</si>
  <si>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</si>
  <si>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</si>
  <si>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</si>
  <si>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</si>
  <si>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</si>
  <si>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</si>
  <si>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</si>
  <si>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</si>
  <si>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</si>
  <si>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</si>
  <si>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</si>
  <si>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</si>
  <si>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</si>
  <si>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</si>
  <si>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</si>
  <si>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</si>
  <si>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</si>
  <si>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</si>
  <si>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</si>
  <si>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</si>
  <si>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</si>
  <si>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</si>
  <si>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</si>
  <si>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</si>
  <si>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</si>
  <si>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</si>
  <si>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</si>
  <si>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</si>
  <si>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</si>
  <si>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</si>
  <si>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</si>
  <si>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</si>
  <si>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</si>
  <si>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</si>
  <si>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</si>
  <si>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</si>
  <si>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</si>
  <si>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</si>
  <si>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</si>
  <si>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</si>
  <si>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</si>
  <si>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</si>
  <si>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</si>
  <si>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</si>
  <si>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</si>
  <si>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</si>
  <si>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</si>
  <si>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</si>
  <si>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</si>
  <si>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</si>
  <si>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</si>
  <si>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</si>
  <si>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</si>
  <si>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</si>
  <si>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</si>
  <si>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</si>
  <si>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</si>
  <si>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</si>
  <si>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</si>
  <si>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</si>
  <si>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</si>
  <si>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</si>
  <si>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</si>
  <si>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</si>
  <si>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</si>
  <si>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</si>
  <si>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</si>
  <si>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</si>
  <si>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</si>
  <si>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</si>
  <si>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</si>
  <si>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</si>
  <si>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</si>
  <si>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</si>
  <si>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</si>
  <si>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</si>
  <si>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</si>
  <si>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</si>
  <si>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</si>
  <si>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</si>
  <si>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</si>
  <si>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</si>
  <si>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</si>
  <si>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</si>
  <si>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</si>
  <si>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</si>
  <si>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</si>
  <si>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</si>
  <si>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</si>
  <si>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</si>
  <si>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</si>
  <si>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</si>
  <si>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</si>
  <si>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</si>
  <si>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</si>
  <si>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</si>
  <si>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</si>
  <si>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</si>
  <si>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</si>
  <si>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</si>
  <si>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</si>
  <si>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</si>
  <si>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</si>
  <si>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</si>
  <si>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</si>
  <si>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</si>
  <si>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</si>
  <si>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</si>
  <si>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</si>
  <si>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</si>
  <si>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</si>
  <si>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</si>
  <si>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</si>
  <si>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</si>
  <si>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</si>
  <si>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</si>
  <si>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</si>
  <si>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</si>
  <si>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</si>
  <si>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</si>
  <si>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</si>
  <si>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</si>
  <si>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</si>
  <si>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</si>
  <si>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</si>
  <si>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</si>
  <si>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</si>
  <si>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</si>
  <si>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</si>
  <si>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</si>
  <si>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</si>
  <si>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</si>
  <si>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</si>
  <si>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</si>
  <si>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</si>
  <si>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</si>
  <si>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</si>
  <si>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</si>
  <si>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</si>
  <si>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</si>
  <si>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</si>
  <si>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</si>
  <si>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</si>
  <si>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</si>
  <si>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</si>
  <si>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</si>
  <si>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</si>
  <si>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</si>
  <si>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</si>
  <si>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</si>
  <si>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</si>
  <si>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</si>
  <si>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</si>
  <si>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</si>
  <si>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</si>
  <si>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</si>
  <si>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</si>
  <si>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</si>
  <si>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</si>
  <si>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</si>
  <si>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</si>
  <si>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</si>
  <si>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</si>
  <si>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</si>
  <si>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</si>
  <si>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</si>
  <si>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</si>
  <si>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</si>
  <si>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</si>
  <si>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</si>
  <si>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</si>
  <si>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</si>
  <si>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</si>
  <si>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</si>
  <si>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</si>
  <si>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</si>
  <si>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</si>
  <si>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</si>
  <si>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</si>
  <si>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</si>
  <si>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</si>
  <si>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</si>
  <si>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</si>
  <si>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</si>
  <si>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</si>
  <si>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</si>
  <si>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</si>
  <si>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</si>
  <si>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</si>
  <si>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</si>
  <si>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</si>
  <si>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</si>
  <si>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</si>
  <si>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</si>
  <si>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</si>
  <si>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</si>
  <si>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</si>
  <si>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</si>
  <si>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</si>
  <si>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</si>
  <si>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</si>
  <si>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</si>
  <si>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</si>
  <si>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</si>
  <si>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</si>
  <si>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</si>
  <si>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</si>
  <si>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</si>
  <si>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</si>
  <si>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</si>
  <si>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</si>
  <si>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</si>
  <si>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</si>
  <si>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</si>
  <si>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</si>
  <si>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</si>
  <si>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</si>
  <si>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</si>
  <si>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</si>
  <si>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</si>
  <si>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</si>
  <si>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</si>
  <si>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</si>
  <si>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</si>
  <si>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</si>
  <si>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</si>
  <si>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</si>
  <si>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</si>
  <si>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</si>
  <si>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</si>
  <si>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</si>
  <si>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</si>
  <si>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</si>
  <si>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</si>
  <si>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</si>
  <si>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</si>
  <si>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</si>
  <si>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</si>
  <si>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</si>
  <si>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</si>
  <si>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</si>
  <si>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</si>
  <si>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</si>
  <si>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</si>
  <si>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</si>
  <si>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</si>
  <si>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</si>
  <si>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</si>
  <si>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</si>
  <si>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</si>
  <si>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</si>
  <si>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</si>
  <si>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</si>
  <si>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</si>
  <si>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</si>
  <si>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</si>
  <si>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</si>
  <si>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</si>
  <si>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</si>
  <si>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</si>
  <si>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</si>
  <si>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</si>
  <si>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</si>
  <si>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</si>
  <si>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</si>
  <si>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</si>
  <si>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</si>
  <si>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</si>
  <si>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</si>
  <si>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</si>
  <si>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</si>
  <si>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</si>
  <si>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</si>
  <si>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</si>
  <si>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</si>
  <si>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</si>
  <si>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</si>
  <si>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</si>
  <si>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</si>
  <si>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</si>
  <si>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</si>
  <si>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</si>
  <si>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</si>
  <si>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</si>
  <si>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</si>
  <si>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</si>
  <si>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</si>
  <si>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</si>
  <si>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</si>
  <si>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</si>
  <si>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</si>
  <si>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</si>
  <si>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</si>
  <si>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</si>
  <si>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</si>
  <si>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</si>
  <si>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</si>
  <si>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</si>
  <si>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</si>
  <si>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</si>
  <si>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</si>
  <si>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</si>
  <si>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</si>
  <si>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</si>
  <si>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</si>
  <si>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</si>
  <si>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</si>
  <si>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</si>
  <si>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</si>
  <si>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</si>
  <si>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</si>
  <si>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</si>
  <si>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</si>
  <si>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</si>
  <si>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</si>
  <si>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</si>
  <si>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</si>
  <si>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</si>
  <si>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</si>
  <si>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</si>
  <si>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</si>
  <si>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</si>
  <si>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</si>
  <si>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</si>
  <si>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</si>
  <si>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</si>
  <si>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</si>
  <si>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</si>
  <si>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</si>
  <si>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</si>
  <si>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</si>
  <si>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</si>
  <si>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</si>
  <si>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</si>
  <si>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</si>
  <si>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</si>
  <si>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</si>
  <si>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</si>
  <si>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</si>
  <si>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</si>
  <si>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</si>
  <si>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</si>
  <si>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</si>
  <si>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</si>
  <si>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</si>
  <si>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</si>
  <si>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</si>
  <si>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</si>
  <si>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</si>
  <si>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</si>
  <si>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</si>
  <si>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</si>
  <si>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</si>
  <si>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</si>
  <si>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</si>
  <si>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</si>
  <si>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</si>
  <si>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</si>
  <si>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</si>
  <si>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</si>
  <si>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</si>
  <si>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</si>
  <si>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</si>
  <si>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</si>
  <si>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</si>
  <si>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</si>
  <si>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</si>
  <si>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</si>
  <si>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</si>
  <si>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</si>
  <si>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</si>
  <si>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</si>
  <si>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</si>
  <si>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</si>
  <si>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</si>
  <si>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</si>
  <si>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</si>
  <si>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</si>
  <si>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</si>
  <si>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</si>
  <si>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</si>
  <si>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</si>
  <si>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</si>
  <si>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</si>
  <si>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</si>
  <si>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</si>
  <si>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</si>
  <si>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</si>
  <si>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</si>
  <si>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</si>
  <si>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</si>
  <si>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</si>
  <si>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</si>
  <si>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</si>
  <si>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</si>
  <si>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</si>
  <si>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</si>
  <si>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</si>
  <si>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</si>
  <si>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</si>
  <si>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</si>
  <si>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</si>
  <si>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</si>
  <si>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</si>
  <si>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</si>
  <si>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</si>
  <si>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</si>
  <si>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</si>
  <si>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</si>
  <si>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</si>
  <si>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</si>
  <si>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</si>
  <si>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</si>
  <si>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</si>
  <si>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</si>
  <si>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</si>
  <si>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</si>
  <si>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</si>
  <si>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</si>
  <si>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</si>
  <si>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</si>
  <si>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</si>
  <si>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</si>
  <si>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</si>
  <si>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</si>
  <si>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</si>
  <si>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</si>
  <si>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</si>
  <si>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</si>
  <si>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</si>
  <si>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</si>
  <si>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</si>
  <si>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</si>
  <si>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</si>
  <si>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</si>
  <si>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</si>
  <si>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</si>
  <si>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</si>
  <si>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</si>
  <si>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</si>
  <si>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</si>
  <si>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</si>
  <si>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</si>
  <si>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</si>
  <si>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</si>
  <si>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</si>
  <si>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</si>
  <si>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</si>
  <si>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</si>
  <si>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</si>
  <si>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</si>
  <si>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</si>
  <si>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</si>
  <si>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</si>
  <si>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</si>
  <si>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</si>
  <si>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</si>
  <si>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</si>
  <si>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</si>
  <si>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</si>
  <si>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</si>
  <si>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</si>
  <si>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</si>
  <si>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</si>
  <si>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</si>
  <si>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</si>
  <si>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</si>
  <si>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</si>
  <si>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</si>
  <si>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</si>
  <si>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</si>
  <si>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</si>
  <si>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</si>
  <si>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</si>
  <si>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</si>
  <si>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</si>
  <si>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</si>
  <si>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</si>
  <si>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</si>
  <si>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</si>
  <si>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</si>
  <si>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</si>
  <si>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</si>
  <si>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</si>
  <si>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</si>
  <si>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</si>
  <si>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</si>
  <si>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</si>
  <si>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</si>
  <si>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</si>
  <si>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</si>
  <si>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</si>
  <si>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</si>
  <si>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</si>
  <si>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</si>
  <si>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</si>
  <si>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</si>
  <si>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</si>
  <si>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</si>
  <si>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</si>
  <si>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</si>
  <si>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</si>
  <si>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</si>
  <si>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</si>
  <si>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</si>
  <si>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</si>
  <si>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</si>
  <si>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</si>
  <si>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</si>
  <si>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</si>
  <si>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</si>
  <si>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</si>
  <si>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</si>
  <si>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</si>
  <si>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</si>
  <si>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</si>
  <si>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</si>
  <si>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</si>
  <si>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</si>
  <si>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</si>
  <si>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</si>
  <si>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</si>
  <si>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</si>
  <si>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</si>
  <si>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</si>
  <si>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</si>
  <si>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</si>
  <si>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</si>
  <si>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</si>
  <si>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</si>
  <si>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</si>
  <si>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</si>
  <si>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</si>
  <si>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</si>
  <si>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</si>
  <si>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</si>
  <si>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</si>
  <si>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</si>
  <si>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</si>
  <si>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</si>
  <si>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</si>
  <si>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</si>
  <si>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</si>
  <si>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</si>
  <si>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</si>
  <si>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</si>
  <si>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</si>
  <si>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</si>
  <si>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</si>
  <si>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</si>
  <si>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</si>
  <si>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</si>
  <si>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</si>
  <si>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</si>
  <si>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</si>
  <si>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</si>
  <si>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</si>
  <si>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</si>
  <si>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</si>
  <si>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</si>
  <si>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</si>
  <si>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</si>
  <si>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</si>
  <si>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</si>
  <si>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</si>
  <si>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</si>
  <si>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</si>
  <si>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</si>
  <si>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</si>
  <si>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</si>
  <si>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</si>
  <si>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</si>
  <si>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</si>
  <si>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</si>
  <si>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</si>
  <si>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</si>
  <si>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</si>
  <si>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</si>
  <si>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</si>
  <si>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</si>
  <si>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</si>
  <si>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</si>
  <si>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</si>
  <si>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</si>
  <si>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</si>
  <si>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</si>
  <si>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</si>
  <si>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</si>
  <si>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</si>
  <si>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</si>
  <si>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</si>
  <si>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</si>
  <si>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</si>
  <si>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</si>
  <si>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</si>
  <si>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</si>
  <si>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</si>
  <si>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</si>
  <si>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</si>
  <si>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</si>
  <si>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</si>
  <si>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</si>
  <si>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</si>
  <si>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</si>
  <si>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</si>
  <si>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</si>
  <si>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</si>
  <si>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</si>
  <si>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</si>
  <si>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</si>
  <si>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</si>
  <si>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</si>
  <si>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</si>
  <si>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</si>
  <si>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</si>
  <si>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</si>
  <si>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</si>
  <si>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</si>
  <si>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</si>
  <si>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</si>
  <si>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</si>
  <si>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</si>
  <si>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</si>
  <si>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</si>
  <si>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</si>
  <si>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</si>
  <si>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</si>
  <si>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</si>
  <si>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</si>
  <si>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</si>
  <si>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</si>
  <si>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</si>
  <si>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</si>
  <si>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</si>
  <si>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</si>
  <si>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</si>
  <si>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</si>
  <si>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</si>
  <si>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</si>
  <si>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</si>
  <si>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</si>
  <si>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</si>
  <si>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</si>
  <si>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</si>
  <si>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</si>
  <si>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</si>
  <si>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</si>
  <si>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</si>
  <si>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</si>
  <si>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</si>
  <si>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</si>
  <si>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</si>
  <si>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</si>
  <si>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</si>
  <si>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</si>
  <si>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</si>
  <si>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</si>
  <si>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</si>
  <si>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</si>
  <si>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</si>
  <si>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</si>
  <si>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</si>
  <si>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</si>
  <si>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</si>
  <si>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</si>
  <si>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</si>
  <si>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</si>
  <si>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</si>
  <si>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</si>
  <si>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</si>
  <si>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</si>
  <si>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</si>
  <si>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</si>
  <si>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</si>
  <si>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</si>
  <si>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</si>
  <si>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</si>
  <si>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</si>
  <si>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</si>
  <si>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</si>
  <si>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</si>
  <si>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</si>
  <si>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</si>
  <si>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</si>
  <si>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</si>
  <si>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</si>
  <si>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</si>
  <si>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</si>
  <si>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</si>
  <si>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</si>
  <si>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</si>
  <si>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</si>
  <si>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</si>
  <si>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</si>
  <si>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</si>
  <si>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</si>
  <si>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</si>
  <si>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</si>
  <si>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</si>
  <si>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</si>
  <si>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</si>
  <si>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</si>
  <si>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</si>
  <si>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</si>
  <si>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</si>
  <si>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</si>
  <si>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</si>
  <si>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</si>
  <si>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</si>
  <si>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</si>
  <si>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</si>
  <si>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</si>
  <si>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</si>
  <si>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</si>
  <si>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</si>
  <si>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</si>
  <si>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</si>
  <si>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</si>
  <si>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</si>
  <si>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</si>
  <si>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</si>
  <si>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</si>
  <si>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</si>
  <si>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</si>
  <si>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</si>
  <si>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</si>
  <si>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</si>
  <si>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</si>
  <si>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</si>
  <si>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</si>
  <si>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</si>
  <si>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</si>
  <si>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</si>
  <si>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</si>
  <si>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</si>
  <si>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</si>
  <si>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</si>
  <si>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</si>
  <si>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</si>
  <si>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</si>
  <si>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</si>
  <si>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</si>
  <si>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</si>
  <si>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</si>
  <si>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</si>
  <si>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</si>
  <si>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</si>
  <si>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</si>
  <si>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</si>
  <si>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</si>
  <si>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</si>
  <si>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</si>
  <si>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</si>
  <si>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</si>
  <si>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</si>
  <si>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</si>
  <si>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</si>
  <si>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</si>
  <si>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</si>
  <si>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</si>
  <si>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</si>
  <si>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</si>
  <si>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</si>
  <si>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</si>
  <si>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</si>
  <si>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</si>
  <si>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</si>
  <si>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</si>
  <si>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</si>
  <si>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</si>
  <si>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</si>
  <si>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</si>
  <si>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</si>
  <si>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</si>
  <si>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</si>
  <si>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</si>
  <si>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</si>
  <si>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</si>
  <si>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</si>
  <si>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</si>
  <si>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</si>
  <si>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</si>
  <si>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</si>
  <si>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</si>
  <si>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</si>
  <si>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</si>
  <si>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</si>
  <si>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</si>
  <si>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</si>
  <si>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</si>
  <si>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</si>
  <si>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</si>
  <si>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</si>
  <si>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</si>
  <si>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</si>
  <si>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</si>
  <si>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</si>
  <si>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</si>
  <si>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</si>
  <si>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</si>
  <si>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</si>
  <si>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</si>
  <si>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</si>
  <si>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</si>
  <si>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</si>
  <si>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</si>
  <si>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</si>
  <si>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</si>
  <si>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</si>
  <si>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</si>
  <si>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</si>
  <si>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</si>
  <si>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</si>
  <si>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</si>
  <si>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</si>
  <si>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</si>
  <si>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</si>
  <si>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</si>
  <si>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</si>
  <si>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</si>
  <si>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</si>
  <si>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</si>
  <si>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</si>
  <si>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</si>
  <si>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</si>
  <si>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</si>
  <si>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</si>
  <si>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</si>
  <si>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</si>
  <si>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</si>
  <si>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</si>
  <si>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</si>
  <si>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</si>
  <si>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</si>
  <si>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</si>
  <si>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</si>
  <si>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</si>
  <si>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</si>
  <si>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</si>
  <si>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</si>
  <si>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</si>
  <si>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</si>
  <si>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</si>
  <si>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</si>
  <si>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</si>
  <si>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</si>
  <si>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</si>
  <si>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</si>
  <si>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</si>
  <si>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</si>
  <si>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</si>
  <si>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</si>
  <si>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</si>
  <si>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</si>
  <si>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</si>
  <si>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</si>
  <si>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</si>
  <si>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</si>
  <si>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</si>
  <si>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</si>
  <si>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</si>
  <si>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</si>
  <si>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</si>
  <si>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</si>
  <si>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</si>
  <si>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</si>
  <si>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</si>
  <si>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</si>
  <si>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</si>
  <si>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</si>
  <si>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</si>
  <si>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</si>
  <si>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</si>
  <si>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</si>
  <si>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</si>
  <si>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</si>
  <si>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</si>
  <si>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</si>
  <si>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</si>
  <si>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</si>
  <si>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</si>
  <si>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</si>
  <si>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</si>
  <si>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</si>
  <si>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</si>
  <si>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</si>
  <si>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</si>
  <si>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</si>
  <si>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</si>
  <si>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</si>
  <si>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</si>
  <si>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</si>
  <si>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</si>
  <si>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</si>
  <si>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</si>
  <si>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</si>
  <si>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</si>
  <si>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</si>
  <si>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</si>
  <si>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</si>
  <si>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</si>
  <si>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</si>
  <si>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</si>
  <si>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</si>
  <si>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</si>
  <si>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</si>
  <si>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</si>
  <si>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</si>
  <si>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</si>
  <si>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</si>
  <si>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</si>
  <si>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</si>
  <si>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</si>
  <si>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</si>
  <si>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</si>
  <si>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</si>
  <si>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</si>
  <si>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</si>
  <si>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</si>
  <si>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</si>
  <si>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</si>
  <si>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</si>
  <si>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</si>
  <si>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</si>
  <si>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</si>
  <si>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</si>
  <si>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</si>
  <si>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</si>
  <si>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</si>
  <si>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</si>
  <si>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</si>
  <si>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</si>
  <si>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</si>
  <si>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</si>
  <si>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</si>
  <si>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</si>
  <si>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</si>
  <si>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</si>
  <si>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</si>
  <si>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</si>
  <si>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</si>
  <si>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</si>
  <si>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</si>
  <si>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</si>
  <si>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</si>
  <si>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</si>
  <si>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</si>
  <si>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</si>
  <si>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</si>
  <si>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</si>
  <si>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</si>
  <si>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</si>
  <si>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</si>
  <si>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</si>
  <si>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</si>
  <si>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</si>
  <si>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</si>
  <si>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</si>
  <si>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</si>
  <si>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</si>
  <si>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</si>
  <si>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</si>
  <si>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</si>
  <si>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</si>
  <si>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</si>
  <si>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</si>
  <si>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</si>
  <si>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</si>
  <si>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</si>
  <si>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</si>
  <si>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</si>
  <si>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</si>
  <si>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</si>
  <si>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</si>
  <si>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</si>
  <si>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</si>
  <si>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</si>
  <si>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</si>
  <si>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</si>
  <si>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</si>
  <si>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</si>
  <si>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</si>
  <si>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</si>
  <si>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</si>
  <si>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</si>
  <si>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</si>
  <si>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</si>
  <si>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</si>
  <si>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</si>
  <si>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</si>
  <si>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</si>
  <si>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</si>
  <si>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</si>
  <si>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</si>
  <si>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</si>
  <si>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</si>
  <si>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</si>
  <si>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</si>
  <si>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</si>
  <si>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</si>
  <si>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</si>
  <si>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</si>
  <si>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</si>
  <si>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</si>
  <si>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</si>
  <si>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</si>
  <si>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</si>
  <si>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</si>
  <si>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</si>
  <si>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</si>
  <si>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</si>
  <si>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</si>
  <si>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</si>
  <si>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</si>
  <si>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</si>
  <si>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</si>
  <si>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</si>
  <si>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</si>
  <si>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</si>
  <si>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</si>
  <si>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</si>
  <si>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</si>
  <si>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</si>
  <si>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</si>
  <si>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</si>
  <si>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</si>
  <si>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</si>
  <si>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</si>
  <si>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</si>
  <si>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</si>
  <si>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</si>
  <si>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</si>
  <si>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</si>
  <si>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</si>
  <si>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</si>
  <si>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</si>
  <si>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</si>
  <si>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</si>
  <si>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</si>
  <si>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</si>
  <si>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</si>
  <si>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</si>
  <si>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</si>
  <si>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</si>
  <si>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</si>
  <si>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</si>
  <si>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</si>
  <si>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</si>
  <si>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</si>
  <si>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</si>
  <si>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</si>
  <si>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</si>
  <si>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</si>
  <si>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</si>
  <si>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</si>
  <si>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</si>
  <si>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</si>
  <si>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</si>
  <si>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</si>
  <si>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</si>
  <si>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</si>
  <si>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</si>
  <si>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</si>
  <si>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</si>
  <si>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</si>
  <si>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</si>
  <si>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</si>
  <si>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</si>
  <si>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</si>
  <si>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</si>
  <si>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</si>
  <si>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</si>
  <si>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</si>
  <si>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</si>
  <si>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</si>
  <si>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</si>
  <si>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</si>
  <si>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</si>
  <si>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</si>
  <si>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</si>
  <si>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</si>
  <si>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</si>
  <si>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</si>
  <si>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</si>
  <si>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</si>
  <si>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</si>
  <si>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</si>
  <si>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</si>
  <si>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</si>
  <si>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</si>
  <si>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</si>
  <si>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</si>
  <si>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</si>
  <si>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</si>
  <si>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</si>
  <si>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</si>
  <si>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</si>
  <si>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</si>
  <si>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</si>
  <si>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</si>
  <si>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</si>
  <si>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</si>
  <si>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</si>
  <si>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</si>
  <si>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</si>
  <si>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</si>
  <si>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</si>
  <si>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</si>
  <si>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</si>
  <si>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</si>
  <si>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</si>
  <si>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</si>
  <si>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</si>
  <si>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</si>
  <si>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</si>
  <si>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</si>
  <si>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</si>
  <si>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</si>
  <si>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</si>
  <si>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</si>
  <si>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</si>
  <si>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</si>
  <si>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</si>
  <si>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</si>
  <si>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</si>
  <si>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</si>
  <si>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</si>
  <si>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</si>
  <si>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</si>
  <si>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</si>
  <si>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</si>
  <si>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</si>
  <si>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</si>
  <si>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</si>
  <si>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</si>
  <si>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</si>
  <si>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</si>
  <si>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</si>
  <si>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</si>
  <si>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</si>
  <si>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</si>
  <si>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</si>
  <si>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</si>
  <si>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</si>
  <si>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</si>
  <si>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</si>
  <si>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</si>
  <si>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</si>
  <si>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</si>
  <si>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</si>
  <si>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</si>
  <si>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</si>
  <si>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</si>
  <si>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</si>
  <si>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</si>
  <si>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</si>
  <si>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</si>
  <si>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</si>
  <si>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</si>
  <si>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</si>
  <si>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</si>
  <si>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</si>
  <si>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</si>
  <si>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</si>
  <si>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</si>
  <si>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</si>
  <si>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</si>
  <si>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</si>
  <si>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</si>
  <si>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</si>
  <si>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</si>
  <si>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</si>
  <si>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</si>
  <si>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</si>
  <si>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</si>
  <si>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</si>
  <si>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</si>
  <si>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</si>
  <si>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</si>
  <si>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</si>
  <si>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</si>
  <si>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</si>
  <si>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</si>
  <si>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</si>
  <si>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</si>
  <si>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</si>
  <si>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</si>
  <si>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</si>
  <si>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</si>
  <si>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</si>
  <si>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</si>
  <si>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</si>
  <si>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</si>
  <si>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</si>
  <si>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</si>
  <si>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</si>
  <si>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</si>
  <si>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</si>
  <si>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</si>
  <si>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</si>
  <si>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</si>
  <si>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</si>
  <si>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</si>
  <si>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</si>
  <si>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</si>
  <si>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</si>
  <si>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</si>
  <si>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</si>
  <si>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</si>
  <si>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</si>
  <si>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</si>
  <si>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</si>
  <si>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</si>
  <si>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</si>
  <si>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</si>
  <si>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</si>
  <si>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</si>
  <si>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</si>
  <si>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</si>
  <si>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</si>
  <si>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</si>
  <si>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</si>
  <si>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</si>
  <si>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</si>
  <si>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</si>
  <si>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</si>
  <si>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</si>
  <si>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</si>
  <si>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</si>
  <si>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</si>
  <si>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</si>
  <si>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</si>
  <si>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</si>
  <si>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</si>
  <si>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</si>
  <si>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</si>
  <si>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</si>
  <si>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</si>
  <si>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</si>
  <si>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</si>
  <si>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</si>
  <si>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</si>
  <si>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</si>
  <si>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</si>
  <si>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</si>
  <si>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</si>
  <si>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</si>
  <si>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</si>
  <si>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</si>
  <si>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</si>
  <si>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</si>
  <si>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</si>
  <si>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</si>
  <si>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</si>
  <si>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</si>
  <si>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</si>
  <si>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</si>
  <si>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</si>
  <si>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</si>
  <si>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</si>
  <si>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</si>
  <si>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</si>
  <si>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</si>
  <si>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</si>
  <si>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</si>
  <si>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</si>
  <si>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</si>
  <si>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</si>
  <si>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</si>
  <si>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</si>
  <si>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</si>
  <si>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</si>
  <si>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</si>
  <si>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</si>
  <si>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</si>
  <si>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</si>
  <si>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</si>
  <si>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</si>
  <si>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</si>
  <si>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</si>
  <si>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</si>
  <si>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</si>
  <si>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</si>
  <si>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</si>
  <si>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</si>
  <si>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</si>
  <si>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</si>
  <si>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</si>
  <si>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</si>
  <si>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</si>
  <si>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</si>
  <si>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</si>
  <si>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</si>
  <si>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</si>
  <si>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</si>
  <si>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</si>
  <si>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</si>
  <si>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</si>
  <si>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</si>
  <si>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</si>
  <si>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</si>
  <si>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</si>
  <si>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</si>
  <si>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</si>
  <si>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</si>
  <si>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</si>
  <si>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</si>
  <si>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</si>
  <si>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</si>
  <si>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</si>
  <si>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</si>
  <si>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</si>
  <si>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</si>
  <si>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</si>
  <si>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</si>
  <si>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</si>
  <si>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</si>
  <si>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</si>
  <si>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</si>
  <si>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</si>
  <si>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</si>
  <si>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</si>
  <si>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</si>
  <si>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</si>
  <si>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</si>
  <si>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</si>
  <si>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</si>
  <si>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</si>
  <si>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</si>
  <si>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</si>
  <si>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</si>
  <si>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</si>
  <si>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</si>
  <si>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</si>
  <si>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</si>
  <si>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</si>
  <si>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</si>
  <si>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</si>
  <si>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</si>
  <si>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</si>
  <si>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</si>
  <si>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</si>
  <si>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</si>
  <si>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</si>
  <si>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</si>
  <si>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</si>
  <si>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</si>
  <si>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</si>
  <si>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</si>
  <si>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</si>
  <si>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</si>
  <si>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</si>
  <si>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</si>
  <si>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</si>
  <si>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</si>
  <si>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</si>
  <si>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</si>
  <si>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</si>
  <si>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</si>
  <si>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</si>
  <si>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</si>
  <si>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</si>
  <si>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</si>
  <si>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</si>
  <si>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</si>
  <si>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</si>
  <si>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</si>
  <si>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</si>
  <si>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</si>
  <si>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</si>
  <si>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</si>
  <si>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</si>
  <si>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</si>
  <si>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</si>
  <si>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</si>
  <si>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</si>
  <si>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</si>
  <si>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</si>
  <si>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</si>
  <si>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</si>
  <si>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</si>
  <si>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</si>
  <si>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</si>
  <si>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</si>
  <si>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</si>
  <si>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</si>
  <si>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</si>
  <si>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</si>
  <si>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</si>
  <si>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</si>
  <si>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</si>
  <si>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</si>
  <si>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</si>
  <si>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</si>
  <si>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</si>
  <si>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</si>
  <si>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</si>
  <si>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</si>
  <si>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</si>
  <si>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</si>
  <si>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</si>
  <si>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</si>
  <si>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</si>
  <si>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</si>
  <si>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</si>
  <si>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</si>
  <si>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</si>
  <si>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</si>
  <si>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</si>
  <si>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</si>
  <si>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</si>
  <si>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</si>
  <si>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</si>
  <si>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</si>
  <si>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</si>
  <si>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</si>
  <si>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</si>
  <si>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</si>
  <si>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</si>
  <si>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</si>
  <si>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</si>
  <si>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</si>
  <si>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</si>
  <si>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</si>
  <si>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</si>
  <si>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</si>
  <si>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</si>
  <si>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</si>
  <si>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</si>
  <si>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</si>
  <si>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</si>
  <si>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</si>
  <si>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</si>
  <si>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</si>
  <si>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</si>
  <si>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</si>
  <si>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</si>
  <si>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</si>
  <si>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</si>
  <si>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</si>
  <si>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</si>
  <si>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</si>
  <si>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</si>
  <si>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</si>
  <si>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</si>
  <si>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</si>
  <si>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</si>
  <si>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</si>
  <si>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</si>
  <si>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</si>
  <si>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</si>
  <si>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</si>
  <si>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</si>
  <si>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</si>
  <si>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</si>
  <si>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</si>
  <si>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</si>
  <si>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</si>
  <si>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</si>
  <si>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</si>
  <si>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</si>
  <si>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</si>
  <si>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</si>
  <si>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</si>
  <si>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</si>
  <si>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</si>
  <si>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</si>
  <si>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</si>
  <si>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</si>
  <si>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</si>
  <si>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</si>
  <si>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</si>
  <si>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</si>
  <si>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</si>
  <si>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</si>
  <si>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</si>
  <si>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</si>
  <si>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</si>
  <si>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</si>
  <si>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</si>
  <si>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</si>
  <si>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</si>
  <si>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</si>
  <si>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</si>
  <si>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</si>
  <si>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</si>
  <si>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</si>
  <si>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</si>
  <si>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</si>
  <si>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</si>
  <si>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</si>
  <si>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</si>
  <si>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</si>
  <si>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</si>
  <si>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</si>
  <si>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</si>
  <si>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</si>
  <si>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</si>
  <si>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</si>
  <si>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</si>
  <si>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</si>
  <si>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</si>
  <si>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</si>
  <si>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</si>
  <si>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</si>
  <si>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</si>
  <si>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</si>
  <si>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</si>
  <si>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</si>
  <si>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</si>
  <si>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</si>
  <si>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</si>
  <si>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</si>
  <si>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</si>
  <si>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</si>
  <si>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</si>
  <si>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</si>
  <si>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</si>
  <si>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</si>
  <si>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</si>
  <si>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</si>
  <si>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</si>
  <si>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</si>
  <si>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</si>
  <si>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</si>
  <si>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</si>
  <si>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</si>
  <si>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</si>
  <si>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</si>
  <si>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</si>
  <si>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</si>
  <si>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</si>
  <si>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</si>
  <si>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</si>
  <si>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</si>
  <si>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</si>
  <si>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</si>
  <si>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</si>
  <si>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</si>
  <si>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</si>
  <si>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</si>
  <si>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</si>
  <si>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</si>
  <si>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</si>
  <si>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</si>
  <si>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</si>
  <si>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</si>
  <si>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</si>
  <si>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</si>
  <si>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</si>
  <si>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</si>
  <si>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</si>
  <si>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</si>
  <si>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</si>
  <si>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</si>
  <si>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</si>
  <si>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</si>
  <si>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</si>
  <si>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</si>
  <si>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</si>
  <si>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</si>
  <si>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</si>
  <si>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</si>
  <si>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</si>
  <si>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</si>
  <si>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</si>
  <si>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</si>
  <si>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</si>
  <si>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</si>
  <si>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</si>
  <si>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</si>
  <si>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</si>
  <si>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</si>
  <si>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</si>
  <si>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</si>
  <si>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</si>
  <si>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</si>
  <si>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</si>
  <si>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</si>
  <si>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</si>
  <si>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</si>
  <si>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</si>
  <si>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</si>
  <si>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</si>
  <si>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</si>
  <si>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</si>
  <si>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</si>
  <si>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</si>
  <si>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</si>
  <si>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</si>
  <si>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</si>
  <si>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</si>
  <si>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</si>
  <si>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</si>
  <si>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</si>
  <si>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</si>
  <si>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</si>
  <si>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</si>
  <si>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</si>
  <si>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</si>
  <si>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</si>
  <si>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</si>
  <si>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</si>
  <si>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</si>
  <si>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</si>
  <si>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</si>
  <si>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</si>
  <si>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</si>
  <si>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</si>
  <si>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</si>
  <si>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</si>
  <si>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</si>
  <si>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</si>
  <si>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</si>
  <si>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</si>
  <si>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</si>
  <si>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</si>
  <si>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</si>
  <si>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</si>
  <si>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</si>
  <si>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</si>
  <si>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</si>
  <si>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</si>
  <si>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</si>
  <si>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</si>
  <si>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</si>
  <si>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</si>
  <si>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</si>
  <si>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</si>
  <si>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</si>
  <si>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</si>
  <si>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</si>
  <si>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</si>
  <si>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</si>
  <si>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</si>
  <si>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</si>
  <si>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</si>
  <si>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</si>
  <si>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</si>
  <si>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</si>
  <si>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</si>
  <si>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</si>
  <si>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</si>
  <si>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</si>
  <si>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</si>
  <si>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</si>
  <si>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</si>
  <si>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</si>
  <si>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</si>
  <si>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</si>
  <si>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</si>
  <si>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</si>
  <si>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</si>
  <si>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</si>
  <si>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</si>
  <si>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</si>
  <si>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</si>
  <si>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</si>
  <si>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</si>
  <si>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</si>
  <si>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</si>
  <si>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</si>
  <si>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</si>
  <si>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</si>
  <si>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</si>
  <si>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</si>
  <si>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</si>
  <si>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</si>
  <si>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</si>
  <si>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</si>
  <si>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</si>
  <si>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</si>
  <si>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</si>
  <si>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</si>
  <si>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</si>
  <si>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</si>
  <si>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</si>
  <si>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</si>
  <si>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</si>
  <si>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</si>
  <si>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</si>
  <si>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</si>
  <si>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</si>
  <si>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</si>
  <si>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</si>
  <si>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</si>
  <si>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</si>
  <si>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</si>
  <si>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</si>
  <si>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</si>
  <si>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</si>
  <si>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</si>
  <si>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</si>
  <si>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</si>
  <si>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</si>
  <si>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</si>
  <si>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</si>
  <si>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</si>
  <si>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</si>
  <si>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</si>
  <si>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</si>
  <si>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</si>
  <si>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</si>
  <si>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</si>
  <si>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</si>
  <si>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</si>
  <si>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</si>
  <si>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</si>
  <si>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</si>
  <si>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</si>
  <si>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</si>
  <si>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</si>
  <si>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</si>
  <si>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</si>
  <si>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</si>
  <si>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</si>
  <si>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</si>
  <si>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</si>
  <si>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</si>
  <si>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</si>
  <si>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</si>
  <si>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</si>
  <si>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</si>
  <si>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</si>
  <si>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</si>
  <si>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</si>
  <si>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</si>
  <si>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</si>
  <si>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</si>
  <si>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</si>
  <si>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</si>
  <si>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</si>
  <si>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</si>
  <si>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</si>
  <si>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</si>
  <si>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</si>
  <si>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</si>
  <si>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</si>
  <si>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</si>
  <si>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</si>
  <si>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</si>
  <si>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</si>
  <si>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</si>
  <si>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</si>
  <si>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</si>
  <si>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</si>
  <si>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</si>
  <si>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</si>
  <si>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</si>
  <si>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</si>
  <si>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</si>
  <si>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</si>
  <si>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</si>
  <si>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</si>
  <si>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</si>
  <si>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</si>
  <si>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</si>
  <si>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</si>
  <si>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</si>
  <si>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</si>
  <si>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</si>
  <si>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</si>
  <si>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</si>
  <si>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</si>
  <si>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</si>
  <si>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</si>
  <si>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</si>
  <si>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</si>
  <si>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</si>
  <si>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</si>
  <si>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</si>
  <si>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</si>
  <si>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</si>
  <si>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</si>
  <si>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</si>
  <si>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</si>
  <si>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</si>
  <si>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</si>
  <si>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</si>
  <si>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</si>
  <si>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</si>
  <si>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</si>
  <si>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</si>
  <si>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</si>
  <si>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</si>
  <si>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</si>
  <si>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</si>
  <si>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</si>
  <si>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</si>
  <si>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</si>
  <si>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</si>
  <si>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</si>
  <si>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</si>
  <si>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</si>
  <si>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</si>
  <si>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</si>
  <si>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</si>
  <si>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</si>
  <si>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</si>
  <si>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</si>
  <si>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</si>
  <si>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</si>
  <si>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</si>
  <si>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</si>
  <si>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</si>
  <si>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</si>
  <si>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</si>
  <si>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</si>
  <si>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</si>
  <si>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</si>
  <si>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</si>
  <si>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</si>
  <si>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</si>
  <si>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</si>
  <si>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</si>
  <si>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</si>
  <si>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</si>
  <si>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</si>
  <si>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</si>
  <si>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</si>
  <si>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</si>
  <si>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</si>
  <si>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</si>
  <si>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</si>
  <si>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</si>
  <si>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</si>
  <si>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</si>
  <si>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</si>
  <si>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</si>
  <si>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</si>
  <si>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</si>
  <si>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</si>
  <si>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</si>
  <si>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</si>
  <si>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</si>
  <si>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</si>
  <si>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</si>
  <si>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</si>
  <si>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</si>
  <si>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</si>
  <si>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</si>
  <si>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</si>
  <si>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</si>
  <si>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</si>
  <si>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</si>
  <si>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</si>
  <si>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</si>
  <si>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</si>
  <si>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</si>
  <si>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</si>
  <si>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</si>
  <si>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</si>
  <si>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</si>
  <si>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</si>
  <si>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</si>
  <si>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</si>
  <si>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</si>
  <si>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</si>
  <si>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</si>
  <si>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</si>
  <si>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</si>
  <si>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</si>
  <si>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</si>
  <si>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</si>
  <si>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</si>
  <si>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</si>
  <si>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</si>
  <si>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</si>
  <si>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</si>
  <si>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</si>
  <si>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</si>
  <si>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</si>
  <si>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</si>
  <si>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</si>
  <si>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</si>
  <si>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</si>
  <si>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</si>
  <si>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</si>
  <si>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</si>
  <si>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</si>
  <si>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</si>
  <si>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</si>
  <si>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</si>
  <si>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</si>
  <si>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</si>
  <si>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</si>
  <si>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</si>
  <si>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</si>
  <si>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</si>
  <si>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</si>
  <si>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</si>
  <si>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</si>
  <si>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</si>
  <si>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</si>
  <si>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</si>
  <si>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</si>
  <si>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</si>
  <si>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</si>
  <si>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</si>
  <si>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</si>
  <si>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</si>
  <si>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</si>
  <si>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</si>
  <si>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</si>
  <si>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</si>
  <si>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</si>
  <si>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</si>
  <si>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</si>
  <si>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</si>
  <si>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</si>
  <si>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</si>
  <si>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</si>
  <si>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</si>
  <si>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</si>
  <si>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</si>
  <si>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</si>
  <si>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</si>
  <si>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</si>
  <si>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</si>
  <si>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</si>
  <si>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</si>
  <si>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</si>
  <si>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</si>
  <si>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</si>
  <si>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</si>
  <si>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</si>
  <si>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</si>
  <si>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</si>
  <si>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</si>
  <si>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</si>
  <si>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</si>
  <si>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</si>
  <si>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</si>
  <si>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</si>
  <si>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</si>
  <si>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</si>
  <si>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</si>
  <si>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</si>
  <si>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</si>
  <si>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</si>
  <si>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</si>
  <si>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</si>
  <si>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</si>
  <si>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</si>
  <si>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</si>
  <si>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</si>
  <si>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</si>
  <si>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</si>
  <si>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</si>
  <si>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</si>
  <si>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</si>
  <si>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</si>
  <si>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</si>
  <si>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</si>
  <si>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</si>
  <si>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</si>
  <si>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</si>
  <si>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</si>
  <si>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</si>
  <si>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</si>
  <si>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</si>
  <si>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</si>
  <si>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</si>
  <si>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</si>
  <si>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</si>
  <si>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</si>
  <si>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</si>
  <si>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</si>
  <si>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</si>
  <si>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</si>
  <si>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</si>
  <si>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</si>
  <si>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</si>
  <si>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</si>
  <si>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</si>
  <si>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</si>
  <si>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</si>
  <si>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</si>
  <si>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</si>
  <si>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</si>
  <si>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</si>
  <si>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</si>
  <si>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</si>
  <si>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</si>
  <si>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</si>
  <si>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</si>
  <si>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</si>
  <si>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</si>
  <si>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</si>
  <si>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</si>
  <si>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</si>
  <si>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</si>
  <si>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</si>
  <si>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</si>
  <si>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</si>
  <si>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</si>
  <si>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</si>
  <si>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</si>
  <si>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</si>
  <si>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</si>
  <si>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</si>
  <si>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</si>
  <si>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</si>
  <si>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</si>
  <si>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</si>
  <si>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</si>
  <si>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</si>
  <si>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</si>
  <si>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</si>
  <si>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</si>
  <si>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</si>
  <si>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</si>
  <si>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</si>
  <si>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</si>
  <si>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</si>
  <si>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</si>
  <si>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</si>
  <si>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</si>
  <si>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</si>
  <si>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</si>
  <si>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</si>
  <si>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</si>
  <si>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</si>
  <si>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</si>
  <si>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</si>
  <si>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</si>
  <si>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</si>
  <si>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</si>
  <si>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</si>
  <si>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</si>
  <si>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</si>
  <si>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</si>
  <si>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</si>
  <si>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</si>
  <si>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</si>
  <si>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</si>
  <si>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</si>
  <si>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</si>
  <si>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</si>
  <si>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</si>
  <si>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</si>
  <si>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</si>
  <si>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</si>
  <si>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</si>
  <si>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</si>
  <si>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</si>
  <si>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</si>
  <si>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</si>
  <si>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</si>
  <si>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</si>
  <si>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</si>
  <si>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</si>
  <si>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</si>
  <si>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</si>
  <si>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</si>
  <si>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</si>
  <si>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</si>
  <si>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</si>
  <si>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</si>
  <si>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</si>
  <si>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</si>
  <si>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</si>
  <si>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</si>
  <si>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</si>
  <si>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</si>
  <si>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</si>
  <si>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</si>
  <si>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</si>
  <si>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</si>
  <si>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</si>
  <si>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</si>
  <si>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</si>
  <si>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</si>
  <si>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</si>
  <si>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</si>
  <si>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</si>
  <si>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</si>
  <si>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</si>
  <si>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</si>
  <si>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</si>
  <si>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</si>
  <si>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</si>
  <si>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</si>
  <si>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</si>
  <si>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</si>
  <si>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</si>
  <si>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</si>
  <si>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</si>
  <si>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</si>
  <si>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</si>
  <si>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</si>
  <si>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</si>
  <si>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</si>
  <si>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</si>
  <si>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</si>
  <si>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</si>
  <si>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</si>
  <si>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</si>
  <si>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</si>
  <si>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</si>
  <si>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</si>
  <si>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</si>
  <si>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</si>
  <si>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</si>
  <si>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</si>
  <si>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</si>
  <si>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</si>
  <si>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</si>
  <si>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</si>
  <si>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</si>
  <si>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</si>
  <si>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</si>
  <si>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</si>
  <si>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</si>
  <si>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</si>
  <si>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</si>
  <si>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</si>
  <si>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</si>
  <si>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</si>
  <si>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</si>
  <si>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</si>
  <si>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</si>
  <si>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</si>
  <si>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</si>
  <si>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</si>
  <si>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</si>
  <si>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</si>
  <si>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</si>
  <si>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</si>
  <si>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</si>
  <si>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</si>
  <si>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</si>
  <si>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</si>
  <si>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</si>
  <si>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</si>
  <si>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</si>
  <si>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</si>
  <si>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</si>
  <si>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</si>
  <si>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</si>
  <si>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</si>
  <si>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</si>
  <si>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</si>
  <si>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</si>
  <si>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</si>
  <si>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</si>
  <si>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</si>
  <si>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</si>
  <si>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</si>
  <si>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</si>
  <si>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</si>
  <si>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</si>
  <si>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</si>
  <si>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</si>
  <si>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</si>
  <si>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</si>
  <si>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</si>
  <si>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</si>
  <si>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</si>
  <si>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</si>
  <si>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</si>
  <si>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</si>
  <si>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</si>
  <si>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</si>
  <si>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</si>
  <si>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</si>
  <si>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</si>
  <si>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</si>
  <si>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</si>
  <si>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</si>
  <si>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</si>
  <si>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</si>
  <si>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</si>
  <si>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</si>
  <si>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</si>
  <si>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</si>
  <si>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</si>
  <si>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</si>
  <si>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</si>
  <si>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</si>
  <si>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</si>
  <si>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</si>
  <si>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</si>
  <si>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</si>
  <si>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</si>
  <si>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</si>
  <si>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</si>
  <si>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</si>
  <si>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</si>
  <si>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</si>
  <si>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</si>
  <si>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</si>
  <si>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</si>
  <si>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</si>
  <si>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</si>
  <si>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</si>
  <si>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</si>
  <si>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</si>
  <si>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</si>
  <si>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</si>
  <si>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</si>
  <si>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</si>
  <si>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</si>
  <si>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</si>
  <si>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</si>
  <si>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</si>
  <si>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</si>
  <si>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</si>
  <si>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</si>
  <si>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</si>
  <si>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</si>
  <si>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</si>
  <si>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</si>
  <si>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</si>
  <si>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</si>
  <si>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</si>
  <si>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</si>
  <si>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</si>
  <si>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</si>
  <si>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</si>
  <si>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</si>
  <si>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</si>
  <si>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</si>
  <si>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</si>
  <si>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</si>
  <si>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</si>
  <si>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</si>
  <si>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</si>
  <si>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</si>
  <si>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</si>
  <si>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</si>
  <si>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</si>
  <si>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</si>
  <si>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</si>
  <si>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</si>
  <si>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</si>
  <si>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</si>
  <si>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</si>
  <si>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</si>
  <si>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</si>
  <si>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</si>
  <si>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</si>
  <si>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</si>
  <si>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</si>
  <si>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</si>
  <si>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</si>
  <si>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</si>
  <si>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</si>
  <si>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</si>
  <si>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</si>
  <si>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</si>
  <si>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</si>
  <si>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</si>
  <si>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</si>
  <si>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</si>
  <si>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</si>
  <si>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</si>
  <si>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</si>
  <si>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</si>
  <si>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</si>
  <si>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</si>
  <si>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</si>
  <si>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</si>
  <si>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</si>
  <si>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</si>
  <si>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</si>
  <si>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</si>
  <si>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</si>
  <si>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</si>
  <si>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</si>
  <si>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</si>
  <si>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</si>
  <si>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</si>
  <si>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</si>
  <si>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</si>
  <si>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</si>
  <si>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</si>
  <si>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</si>
  <si>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</si>
  <si>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</si>
  <si>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</si>
  <si>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</si>
  <si>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</si>
  <si>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</si>
  <si>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</si>
  <si>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</si>
  <si>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</si>
  <si>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</si>
  <si>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</si>
  <si>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</si>
  <si>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</si>
  <si>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</si>
  <si>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</si>
  <si>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</si>
  <si>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</si>
  <si>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</si>
  <si>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</si>
  <si>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</si>
  <si>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</si>
  <si>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</si>
  <si>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</si>
  <si>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</si>
  <si>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</si>
  <si>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</si>
  <si>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</si>
  <si>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</si>
  <si>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</si>
  <si>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</si>
  <si>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</si>
  <si>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</si>
  <si>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</si>
  <si>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</si>
  <si>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</si>
  <si>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</si>
  <si>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</si>
  <si>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</si>
  <si>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</si>
  <si>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</si>
  <si>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</si>
  <si>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</si>
  <si>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</si>
  <si>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</si>
  <si>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</si>
  <si>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</si>
  <si>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</si>
  <si>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</si>
  <si>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</si>
  <si>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</si>
  <si>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</si>
  <si>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</si>
  <si>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</si>
  <si>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</si>
  <si>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</si>
  <si>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</si>
  <si>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</si>
  <si>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</si>
  <si>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</si>
  <si>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</si>
  <si>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</si>
  <si>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</si>
  <si>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</si>
  <si>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</si>
  <si>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</si>
  <si>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</si>
  <si>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</si>
  <si>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</si>
  <si>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</si>
  <si>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</si>
  <si>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</si>
  <si>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</si>
  <si>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</si>
  <si>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</si>
  <si>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</si>
  <si>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</si>
  <si>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</si>
  <si>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</si>
  <si>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</si>
  <si>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</si>
  <si>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</si>
  <si>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</si>
  <si>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</si>
  <si>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</si>
  <si>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</si>
  <si>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</si>
  <si>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</si>
  <si>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</si>
  <si>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</si>
  <si>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</si>
  <si>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</si>
  <si>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</si>
  <si>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</si>
  <si>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</si>
  <si>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</si>
  <si>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</si>
  <si>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</si>
  <si>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</si>
  <si>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</si>
  <si>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</si>
  <si>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</si>
  <si>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</si>
  <si>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</si>
  <si>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</si>
  <si>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</si>
  <si>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</si>
  <si>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</si>
  <si>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</si>
  <si>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</si>
  <si>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</si>
  <si>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</si>
  <si>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</si>
  <si>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</si>
  <si>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</si>
  <si>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</si>
  <si>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</si>
  <si>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</si>
  <si>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</si>
  <si>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</si>
  <si>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</si>
  <si>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</si>
  <si>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</si>
  <si>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</si>
  <si>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</si>
  <si>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</si>
  <si>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</si>
  <si>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</si>
  <si>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</si>
  <si>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</si>
  <si>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</si>
  <si>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</si>
  <si>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</si>
  <si>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</si>
  <si>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</si>
  <si>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</si>
  <si>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</si>
  <si>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</si>
  <si>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</si>
  <si>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</si>
  <si>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</si>
  <si>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</si>
  <si>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</si>
  <si>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</si>
  <si>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</si>
  <si>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</si>
  <si>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</si>
  <si>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</si>
  <si>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</si>
  <si>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</si>
  <si>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</si>
  <si>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</si>
  <si>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</si>
  <si>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</si>
  <si>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</si>
  <si>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</si>
  <si>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</si>
  <si>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</si>
  <si>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</si>
  <si>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</si>
  <si>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</si>
  <si>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</si>
  <si>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</si>
  <si>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</si>
  <si>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</si>
  <si>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</si>
  <si>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</si>
  <si>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</si>
  <si>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</si>
  <si>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</si>
  <si>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</si>
  <si>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</si>
  <si>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</si>
  <si>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</si>
  <si>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</si>
  <si>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</si>
  <si>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</si>
  <si>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</si>
  <si>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</si>
  <si>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</si>
  <si>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</si>
  <si>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</si>
  <si>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</si>
  <si>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</si>
  <si>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</si>
  <si>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</si>
  <si>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</si>
  <si>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</si>
  <si>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</si>
  <si>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</si>
  <si>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</si>
  <si>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</si>
  <si>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</si>
  <si>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</si>
  <si>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</si>
  <si>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</si>
  <si>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</si>
  <si>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</si>
  <si>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</si>
  <si>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</si>
  <si>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</si>
  <si>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</si>
  <si>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</si>
  <si>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</si>
  <si>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</si>
  <si>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</si>
  <si>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</si>
  <si>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</si>
  <si>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</si>
  <si>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</si>
  <si>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</si>
  <si>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</si>
  <si>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</si>
  <si>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</si>
  <si>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</si>
  <si>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</si>
  <si>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</si>
  <si>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</si>
  <si>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</si>
  <si>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</si>
  <si>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</si>
  <si>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</si>
  <si>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</si>
  <si>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</si>
  <si>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</si>
  <si>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</si>
  <si>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</si>
  <si>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</si>
  <si>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</si>
  <si>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</si>
  <si>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</si>
  <si>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</si>
  <si>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</si>
  <si>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</si>
  <si>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</si>
  <si>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</si>
  <si>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</si>
  <si>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</si>
  <si>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</si>
  <si>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</si>
  <si>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</si>
  <si>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</si>
  <si>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</si>
  <si>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</si>
  <si>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</si>
  <si>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</si>
  <si>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</si>
  <si>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</si>
  <si>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</si>
  <si>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</si>
  <si>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</si>
  <si>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</si>
  <si>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</si>
  <si>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</si>
  <si>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</si>
  <si>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</si>
  <si>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</si>
  <si>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</si>
  <si>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</si>
  <si>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</si>
  <si>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</si>
  <si>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</si>
  <si>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</si>
  <si>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</si>
  <si>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</si>
  <si>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</si>
  <si>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</si>
  <si>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</si>
  <si>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</si>
  <si>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</si>
  <si>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</si>
  <si>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</si>
  <si>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</si>
  <si>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</si>
  <si>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</si>
  <si>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</si>
  <si>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</si>
  <si>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</si>
  <si>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</si>
  <si>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</si>
  <si>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</si>
  <si>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</si>
  <si>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</si>
  <si>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</si>
  <si>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</si>
  <si>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</si>
  <si>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</si>
  <si>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</si>
  <si>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</si>
  <si>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</si>
  <si>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</si>
  <si>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</si>
  <si>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</si>
  <si>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</si>
  <si>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</si>
  <si>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</si>
  <si>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</si>
  <si>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</si>
  <si>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</si>
  <si>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</si>
  <si>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</si>
  <si>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</si>
  <si>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</si>
  <si>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</si>
  <si>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</si>
  <si>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</si>
  <si>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</si>
  <si>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</si>
  <si>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</si>
  <si>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</si>
  <si>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</si>
  <si>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</si>
  <si>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</si>
  <si>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</si>
  <si>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</si>
  <si>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</si>
  <si>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</si>
  <si>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</si>
  <si>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</si>
  <si>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</si>
  <si>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</si>
  <si>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</si>
  <si>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</si>
  <si>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</si>
  <si>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</si>
  <si>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</si>
  <si>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</si>
  <si>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</si>
  <si>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</si>
  <si>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</si>
  <si>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</si>
  <si>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</si>
  <si>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</si>
  <si>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</si>
  <si>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</si>
  <si>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</si>
  <si>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</si>
  <si>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</si>
  <si>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</si>
  <si>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</si>
  <si>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</si>
  <si>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</si>
  <si>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</si>
  <si>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</si>
  <si>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</si>
  <si>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</si>
  <si>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</si>
  <si>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</si>
  <si>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</si>
  <si>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</si>
  <si>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</si>
  <si>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</si>
  <si>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</si>
  <si>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</si>
  <si>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</si>
  <si>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</si>
  <si>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</si>
  <si>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</si>
  <si>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</si>
  <si>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</si>
  <si>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</si>
  <si>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</si>
  <si>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</si>
  <si>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</si>
  <si>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</si>
  <si>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</si>
  <si>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</si>
  <si>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</si>
  <si>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</si>
  <si>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</si>
  <si>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</si>
  <si>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</si>
  <si>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</si>
  <si>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</si>
  <si>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</si>
  <si>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</si>
  <si>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</si>
  <si>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</si>
  <si>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</si>
  <si>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</si>
  <si>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</si>
  <si>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</si>
  <si>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</si>
  <si>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</si>
  <si>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</si>
  <si>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</si>
  <si>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</si>
  <si>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</si>
  <si>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</si>
  <si>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</si>
  <si>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</si>
  <si>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</si>
  <si>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</si>
  <si>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</si>
  <si>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</si>
  <si>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</si>
  <si>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</si>
  <si>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</si>
  <si>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</si>
  <si>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</si>
  <si>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</si>
  <si>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</si>
  <si>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</si>
  <si>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</si>
  <si>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</si>
  <si>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</si>
  <si>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</si>
  <si>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</si>
  <si>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</si>
  <si>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</si>
  <si>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</si>
  <si>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</si>
  <si>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</si>
  <si>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</si>
  <si>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</si>
  <si>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</si>
  <si>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</si>
  <si>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</si>
  <si>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</si>
  <si>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</si>
  <si>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</si>
  <si>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</si>
  <si>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</si>
  <si>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</si>
  <si>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</si>
  <si>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</si>
  <si>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</si>
  <si>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</si>
  <si>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</si>
  <si>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</si>
  <si>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</si>
  <si>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</si>
  <si>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</si>
  <si>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</si>
  <si>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</si>
  <si>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</si>
  <si>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</si>
  <si>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</si>
  <si>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</si>
  <si>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</si>
  <si>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</si>
  <si>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</si>
  <si>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</si>
  <si>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</si>
  <si>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</si>
  <si>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</si>
  <si>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</si>
  <si>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</si>
  <si>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</si>
  <si>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</si>
  <si>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</si>
  <si>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</si>
  <si>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</si>
  <si>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</si>
  <si>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</si>
  <si>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</si>
  <si>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</si>
  <si>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</si>
  <si>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</si>
  <si>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</si>
  <si>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</si>
  <si>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</si>
  <si>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</si>
  <si>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</si>
  <si>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</si>
  <si>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</si>
  <si>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</si>
  <si>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</si>
  <si>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</si>
  <si>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</si>
  <si>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</si>
  <si>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</si>
  <si>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</si>
  <si>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</si>
  <si>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</si>
  <si>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</si>
  <si>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</si>
  <si>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</si>
  <si>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</si>
  <si>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</si>
  <si>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</si>
  <si>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</si>
  <si>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</si>
  <si>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</si>
  <si>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</si>
  <si>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</si>
  <si>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</si>
  <si>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</si>
  <si>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</si>
  <si>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</si>
  <si>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</si>
  <si>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</si>
  <si>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</si>
  <si>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</si>
  <si>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</si>
  <si>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</si>
  <si>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</si>
  <si>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</si>
  <si>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</si>
  <si>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</si>
  <si>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</si>
  <si>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</si>
  <si>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</si>
  <si>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</si>
  <si>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</si>
  <si>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</si>
  <si>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</si>
  <si>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</si>
  <si>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</si>
  <si>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</si>
  <si>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</si>
  <si>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</si>
  <si>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</si>
  <si>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</si>
  <si>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</si>
  <si>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</si>
  <si>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</si>
  <si>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</si>
  <si>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</si>
  <si>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</si>
  <si>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</si>
  <si>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</si>
  <si>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</si>
  <si>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</si>
  <si>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</si>
  <si>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</si>
  <si>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</si>
  <si>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</si>
  <si>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</si>
  <si>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</si>
  <si>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</si>
  <si>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</si>
  <si>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</si>
  <si>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</si>
  <si>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</si>
  <si>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</si>
  <si>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</si>
  <si>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</si>
  <si>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</si>
  <si>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</si>
  <si>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</si>
  <si>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</si>
  <si>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</si>
  <si>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</si>
  <si>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</si>
  <si>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</si>
  <si>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</si>
  <si>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</si>
  <si>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</si>
  <si>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</si>
  <si>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</si>
  <si>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</si>
  <si>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</si>
  <si>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</si>
  <si>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</si>
  <si>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</si>
  <si>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</si>
  <si>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</si>
  <si>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</si>
  <si>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</si>
  <si>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</si>
  <si>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</si>
  <si>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</si>
  <si>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</si>
  <si>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</si>
  <si>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</si>
  <si>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</si>
  <si>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</si>
  <si>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</si>
  <si>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</si>
  <si>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</si>
  <si>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</si>
  <si>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</si>
  <si>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</si>
  <si>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</si>
  <si>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</si>
  <si>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</si>
  <si>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</si>
  <si>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</si>
  <si>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</si>
  <si>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</si>
  <si>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</si>
  <si>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</si>
  <si>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</si>
  <si>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</si>
  <si>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</si>
  <si>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</si>
  <si>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</si>
  <si>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</si>
  <si>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</si>
  <si>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</si>
  <si>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</si>
  <si>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</si>
  <si>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</si>
  <si>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</si>
  <si>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</si>
  <si>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</si>
  <si>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</si>
  <si>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</si>
  <si>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</si>
  <si>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</si>
  <si>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</si>
  <si>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</si>
  <si>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</si>
  <si>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</si>
  <si>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</si>
  <si>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</si>
  <si>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</si>
  <si>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</si>
  <si>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</si>
  <si>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</si>
  <si>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</si>
  <si>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</si>
  <si>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</si>
  <si>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</si>
  <si>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</si>
  <si>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</si>
  <si>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</si>
  <si>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</si>
  <si>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</si>
  <si>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</si>
  <si>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</si>
  <si>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</si>
  <si>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</si>
  <si>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</si>
  <si>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</si>
  <si>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</si>
  <si>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</si>
  <si>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</si>
  <si>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</si>
  <si>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</si>
  <si>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</si>
  <si>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</si>
  <si>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</si>
  <si>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</si>
  <si>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</si>
  <si>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</si>
  <si>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</si>
  <si>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</si>
  <si>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</si>
  <si>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</si>
  <si>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</si>
  <si>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</si>
  <si>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</si>
  <si>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</si>
  <si>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</si>
  <si>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</si>
  <si>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</si>
  <si>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</si>
  <si>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</si>
  <si>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</si>
  <si>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</si>
  <si>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</si>
  <si>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</si>
  <si>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</si>
  <si>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</si>
  <si>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</si>
  <si>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</si>
  <si>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</si>
  <si>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</si>
  <si>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</si>
  <si>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</si>
  <si>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</si>
  <si>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</si>
  <si>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</si>
  <si>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</si>
  <si>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</si>
  <si>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</si>
  <si>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</si>
  <si>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</si>
  <si>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</si>
  <si>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</si>
  <si>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</si>
  <si>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</si>
  <si>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</si>
  <si>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</si>
  <si>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</si>
  <si>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</si>
  <si>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</si>
  <si>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</si>
  <si>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</si>
  <si>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</si>
  <si>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</si>
  <si>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</si>
  <si>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</si>
  <si>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</si>
  <si>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</si>
  <si>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</si>
  <si>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</si>
  <si>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</si>
  <si>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</si>
  <si>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</si>
  <si>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</si>
  <si>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</si>
  <si>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</si>
  <si>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</si>
  <si>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</si>
  <si>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</si>
  <si>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</si>
  <si>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</si>
  <si>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</si>
  <si>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</si>
  <si>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</si>
  <si>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</si>
  <si>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</si>
  <si>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</si>
  <si>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</si>
  <si>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</si>
  <si>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</si>
  <si>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</si>
  <si>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</si>
  <si>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</si>
  <si>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</si>
  <si>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</si>
  <si>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</si>
  <si>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</si>
  <si>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</si>
  <si>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</si>
  <si>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</si>
  <si>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</si>
  <si>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</si>
  <si>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</si>
  <si>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</si>
  <si>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</si>
  <si>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</si>
  <si>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</si>
  <si>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</si>
  <si>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</si>
  <si>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</si>
  <si>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</si>
  <si>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</si>
  <si>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</si>
  <si>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</si>
  <si>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</si>
  <si>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</si>
  <si>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</si>
  <si>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</si>
  <si>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</si>
  <si>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</si>
  <si>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</si>
  <si>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</si>
  <si>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</si>
  <si>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</si>
  <si>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</si>
  <si>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</si>
  <si>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</si>
  <si>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</si>
  <si>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</si>
  <si>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</si>
  <si>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</si>
  <si>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</si>
  <si>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</si>
  <si>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</si>
  <si>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</si>
  <si>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</si>
  <si>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</si>
  <si>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</si>
  <si>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</si>
  <si>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</si>
  <si>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</si>
  <si>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</si>
  <si>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</si>
  <si>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</si>
  <si>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</si>
  <si>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</si>
  <si>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</si>
  <si>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</si>
  <si>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</si>
  <si>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</si>
  <si>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</si>
  <si>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</si>
  <si>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</si>
  <si>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</si>
  <si>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</si>
  <si>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</si>
  <si>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</si>
  <si>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</si>
  <si>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</si>
  <si>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</si>
  <si>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</si>
  <si>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</si>
  <si>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</si>
  <si>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</si>
  <si>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</si>
  <si>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</si>
  <si>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</si>
  <si>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</si>
  <si>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</si>
  <si>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</si>
  <si>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</si>
  <si>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</si>
  <si>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</si>
  <si>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</si>
  <si>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</si>
  <si>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</si>
  <si>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</si>
  <si>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</si>
  <si>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</si>
  <si>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</si>
  <si>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</si>
  <si>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</si>
  <si>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</si>
  <si>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</si>
  <si>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</si>
  <si>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</si>
  <si>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</si>
  <si>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</si>
  <si>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</si>
  <si>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</si>
  <si>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</si>
  <si>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</si>
  <si>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</si>
  <si>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</si>
  <si>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</si>
  <si>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</si>
  <si>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</si>
  <si>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</si>
  <si>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</si>
  <si>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</si>
  <si>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</si>
  <si>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</si>
  <si>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</si>
  <si>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</si>
  <si>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</si>
  <si>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</si>
  <si>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</si>
  <si>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</si>
  <si>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</si>
  <si>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</si>
  <si>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</si>
  <si>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</si>
  <si>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</si>
  <si>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</si>
  <si>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</si>
  <si>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</si>
  <si>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</si>
  <si>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</si>
  <si>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</si>
  <si>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</si>
  <si>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</si>
  <si>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</si>
  <si>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</si>
  <si>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</si>
  <si>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</si>
  <si>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</si>
  <si>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</si>
  <si>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</si>
  <si>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</si>
  <si>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</si>
  <si>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</si>
  <si>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</si>
  <si>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</si>
  <si>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</si>
  <si>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</si>
  <si>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</si>
  <si>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</si>
  <si>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</si>
  <si>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</si>
  <si>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</si>
  <si>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</si>
  <si>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</si>
  <si>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</si>
  <si>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</si>
  <si>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</si>
  <si>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</si>
  <si>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</si>
  <si>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</si>
  <si>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</si>
  <si>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</si>
  <si>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</si>
  <si>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</si>
  <si>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</si>
  <si>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</si>
  <si>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</si>
  <si>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</si>
  <si>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</si>
  <si>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</si>
  <si>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</si>
  <si>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</si>
  <si>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</si>
  <si>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</si>
  <si>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</si>
  <si>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</si>
  <si>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</si>
  <si>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</si>
  <si>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</si>
  <si>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</si>
  <si>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</si>
  <si>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</si>
  <si>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</si>
  <si>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</si>
  <si>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</si>
  <si>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</si>
  <si>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</si>
  <si>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</si>
  <si>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</si>
  <si>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</si>
  <si>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</si>
  <si>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</si>
  <si>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</si>
  <si>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</si>
  <si>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</si>
  <si>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</si>
  <si>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</si>
  <si>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</si>
  <si>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</si>
  <si>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</si>
  <si>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</si>
  <si>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</si>
  <si>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</si>
  <si>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</si>
  <si>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</si>
  <si>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</si>
  <si>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</si>
  <si>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</si>
  <si>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</si>
  <si>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</si>
  <si>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</si>
  <si>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</si>
  <si>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</si>
  <si>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</si>
  <si>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</si>
  <si>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</si>
  <si>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</si>
  <si>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</si>
  <si>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</si>
  <si>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</si>
  <si>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</si>
  <si>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</si>
  <si>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</si>
  <si>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</si>
  <si>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</si>
  <si>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</si>
  <si>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</si>
  <si>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</si>
  <si>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</si>
  <si>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</si>
  <si>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</si>
  <si>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</si>
  <si>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</si>
  <si>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</si>
  <si>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</si>
  <si>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</si>
  <si>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</si>
  <si>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</si>
  <si>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</si>
  <si>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</si>
  <si>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</si>
  <si>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</si>
  <si>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</si>
  <si>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</si>
  <si>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</si>
  <si>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</si>
  <si>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</si>
  <si>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</si>
  <si>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</si>
  <si>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</si>
  <si>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</si>
  <si>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</si>
  <si>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</si>
  <si>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</si>
  <si>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</si>
  <si>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</si>
  <si>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</si>
  <si>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</si>
  <si>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</si>
  <si>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</si>
  <si>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</si>
  <si>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</si>
  <si>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</si>
  <si>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</si>
  <si>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</si>
  <si>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</si>
  <si>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</si>
  <si>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</si>
  <si>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</si>
  <si>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</si>
  <si>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</si>
  <si>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</si>
  <si>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</si>
  <si>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</si>
  <si>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</si>
  <si>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</si>
  <si>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</si>
  <si>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</si>
  <si>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</si>
  <si>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</si>
  <si>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</si>
  <si>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</si>
  <si>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</si>
  <si>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</si>
  <si>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</si>
  <si>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</si>
  <si>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</si>
  <si>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</si>
  <si>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</si>
  <si>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</si>
  <si>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</si>
  <si>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</si>
  <si>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</si>
  <si>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</si>
  <si>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</si>
  <si>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</si>
  <si>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</si>
  <si>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</si>
  <si>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</si>
  <si>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</si>
  <si>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</si>
  <si>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</si>
  <si>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</si>
  <si>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</si>
  <si>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</si>
  <si>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</si>
  <si>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</si>
  <si>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</si>
  <si>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</si>
  <si>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</si>
  <si>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</si>
  <si>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</si>
  <si>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</si>
  <si>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</si>
  <si>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</si>
  <si>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</si>
  <si>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</si>
  <si>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</si>
  <si>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</si>
  <si>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</si>
  <si>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</si>
  <si>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</si>
  <si>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</si>
  <si>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</si>
  <si>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</si>
  <si>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</si>
  <si>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</si>
  <si>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</si>
  <si>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</si>
  <si>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</si>
  <si>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</si>
  <si>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</si>
  <si>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</si>
  <si>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</si>
  <si>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</si>
  <si>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</si>
  <si>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</si>
  <si>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</si>
  <si>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</si>
  <si>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</si>
  <si>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</si>
  <si>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</si>
  <si>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</si>
  <si>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</si>
  <si>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</si>
  <si>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</si>
  <si>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</si>
  <si>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</si>
  <si>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</si>
  <si>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</si>
  <si>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</si>
  <si>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</si>
  <si>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</si>
  <si>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</si>
  <si>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</si>
  <si>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</si>
  <si>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</si>
  <si>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</si>
  <si>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</si>
  <si>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</si>
  <si>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</si>
  <si>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</si>
  <si>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</si>
  <si>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</si>
  <si>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</si>
  <si>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</si>
  <si>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</si>
  <si>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</si>
  <si>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</si>
  <si>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</si>
  <si>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</si>
  <si>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</si>
  <si>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</si>
  <si>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</si>
  <si>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</si>
  <si>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</si>
  <si>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</si>
  <si>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</si>
  <si>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</si>
  <si>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</si>
  <si>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</si>
  <si>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</si>
  <si>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</si>
  <si>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</si>
  <si>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</si>
  <si>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</si>
  <si>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</si>
  <si>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</si>
  <si>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</si>
  <si>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</si>
  <si>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</si>
  <si>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</si>
  <si>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</si>
  <si>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</si>
  <si>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</si>
  <si>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</si>
  <si>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</si>
  <si>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</si>
  <si>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</si>
  <si>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</si>
  <si>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</si>
  <si>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</si>
  <si>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</si>
  <si>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</si>
  <si>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</si>
  <si>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</si>
  <si>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</si>
  <si>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</si>
  <si>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</si>
  <si>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</si>
  <si>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</si>
  <si>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</si>
  <si>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</si>
  <si>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</si>
  <si>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</si>
  <si>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</si>
  <si>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</si>
  <si>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</si>
  <si>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</si>
  <si>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</si>
  <si>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</si>
  <si>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</si>
  <si>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</si>
  <si>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</si>
  <si>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</si>
  <si>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</si>
  <si>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</si>
  <si>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</si>
  <si>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</si>
  <si>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</si>
  <si>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</si>
  <si>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</si>
  <si>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</si>
  <si>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</si>
  <si>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</si>
  <si>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</si>
  <si>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</si>
  <si>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</si>
  <si>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</si>
  <si>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</si>
  <si>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</si>
  <si>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</si>
  <si>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</si>
  <si>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</si>
  <si>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</si>
  <si>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</si>
  <si>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</si>
  <si>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</si>
  <si>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</si>
  <si>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</si>
  <si>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</si>
  <si>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</si>
  <si>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</si>
  <si>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</si>
  <si>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</si>
  <si>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</si>
  <si>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</si>
  <si>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</si>
  <si>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</si>
  <si>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</si>
  <si>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</si>
  <si>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</si>
  <si>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</si>
  <si>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</si>
  <si>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</si>
  <si>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</si>
  <si>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</si>
  <si>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</si>
  <si>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</si>
  <si>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</si>
  <si>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</si>
  <si>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</si>
  <si>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</si>
  <si>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</si>
  <si>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</si>
  <si>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</si>
  <si>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</si>
  <si>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</si>
  <si>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</si>
  <si>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</si>
  <si>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</si>
  <si>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</si>
  <si>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</si>
  <si>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</si>
  <si>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</si>
  <si>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</si>
  <si>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</si>
  <si>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</si>
  <si>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</si>
  <si>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</si>
  <si>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</si>
  <si>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</si>
  <si>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</si>
  <si>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</si>
  <si>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</si>
  <si>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</si>
  <si>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</si>
  <si>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</si>
  <si>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</si>
  <si>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</si>
  <si>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</si>
  <si>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</si>
  <si>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</si>
  <si>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</si>
  <si>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</si>
  <si>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</si>
  <si>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</si>
  <si>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</si>
  <si>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</si>
  <si>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</si>
  <si>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</si>
  <si>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</si>
  <si>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</si>
  <si>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</si>
  <si>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</si>
  <si>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</si>
  <si>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</si>
  <si>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</si>
  <si>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</si>
  <si>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</si>
  <si>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</si>
  <si>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</si>
  <si>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</si>
  <si>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</si>
  <si>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</si>
  <si>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</si>
  <si>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</si>
  <si>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</si>
  <si>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</si>
  <si>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</si>
  <si>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</si>
  <si>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</si>
  <si>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</si>
  <si>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</si>
  <si>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</si>
  <si>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</si>
  <si>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</si>
  <si>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</si>
  <si>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</si>
  <si>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</si>
  <si>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</si>
  <si>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</si>
  <si>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</si>
  <si>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</si>
  <si>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</si>
  <si>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</si>
  <si>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</si>
  <si>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</si>
  <si>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</si>
  <si>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</si>
  <si>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</si>
  <si>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</si>
  <si>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</si>
  <si>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</si>
  <si>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</si>
  <si>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</si>
  <si>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</si>
  <si>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</si>
  <si>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</si>
  <si>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</si>
  <si>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</si>
  <si>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</si>
  <si>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</si>
  <si>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</si>
  <si>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</si>
  <si>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</si>
  <si>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</si>
  <si>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</si>
  <si>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</si>
  <si>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</si>
  <si>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</si>
  <si>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</si>
  <si>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</si>
  <si>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</si>
  <si>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</si>
  <si>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</si>
  <si>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</si>
  <si>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</si>
  <si>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</si>
  <si>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</si>
  <si>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</si>
  <si>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</si>
  <si>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</si>
  <si>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</si>
  <si>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</si>
  <si>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</si>
  <si>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</si>
  <si>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</si>
  <si>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</si>
  <si>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</si>
  <si>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</si>
  <si>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</si>
  <si>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</si>
  <si>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</si>
  <si>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</si>
  <si>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</si>
  <si>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</si>
  <si>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</si>
  <si>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</si>
  <si>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</si>
  <si>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</si>
  <si>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</si>
  <si>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</si>
  <si>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</si>
  <si>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</si>
  <si>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</si>
  <si>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</si>
  <si>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</si>
  <si>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</si>
  <si>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</si>
  <si>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</si>
  <si>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</si>
  <si>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</si>
  <si>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</si>
  <si>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</si>
  <si>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</si>
  <si>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</si>
  <si>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</si>
  <si>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</si>
  <si>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</si>
  <si>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</si>
  <si>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</si>
  <si>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</si>
  <si>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</si>
  <si>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</si>
  <si>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</si>
  <si>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</si>
  <si>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</si>
  <si>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</si>
  <si>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</si>
  <si>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</si>
  <si>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</si>
  <si>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</si>
  <si>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</si>
  <si>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</si>
  <si>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</si>
  <si>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</si>
  <si>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</si>
  <si>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</si>
  <si>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</si>
  <si>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</si>
  <si>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</si>
  <si>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</si>
  <si>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</si>
  <si>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</si>
  <si>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</si>
  <si>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</si>
  <si>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</si>
  <si>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</si>
  <si>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</si>
  <si>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</si>
  <si>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</si>
  <si>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</si>
  <si>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</si>
  <si>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</si>
  <si>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</si>
  <si>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</si>
  <si>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</si>
  <si>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</si>
  <si>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</si>
  <si>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</si>
  <si>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</si>
  <si>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</si>
  <si>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</si>
  <si>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</si>
  <si>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</si>
  <si>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</si>
  <si>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</si>
  <si>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</si>
  <si>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</si>
  <si>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</si>
  <si>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</si>
  <si>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</si>
  <si>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</si>
  <si>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</si>
  <si>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</si>
  <si>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</si>
  <si>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</si>
  <si>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</si>
  <si>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</si>
  <si>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</si>
  <si>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</si>
  <si>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</si>
  <si>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</si>
  <si>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</si>
  <si>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</si>
  <si>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</si>
  <si>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</si>
  <si>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</si>
  <si>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</si>
  <si>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</si>
  <si>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</si>
  <si>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</si>
  <si>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</si>
  <si>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</si>
  <si>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</si>
  <si>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</si>
  <si>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</si>
  <si>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</si>
  <si>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</si>
  <si>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</si>
  <si>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</si>
  <si>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</si>
  <si>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</si>
  <si>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</si>
  <si>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</si>
  <si>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</si>
  <si>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</si>
  <si>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</si>
  <si>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</si>
  <si>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</si>
  <si>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</si>
  <si>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</si>
  <si>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</si>
  <si>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</si>
  <si>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</si>
  <si>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</si>
  <si>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</si>
  <si>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</si>
  <si>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</si>
  <si>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</si>
  <si>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</si>
  <si>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</si>
  <si>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</si>
  <si>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</si>
  <si>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</si>
  <si>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</si>
  <si>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</si>
  <si>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</si>
  <si>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</si>
  <si>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</si>
  <si>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</si>
  <si>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</si>
  <si>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</si>
  <si>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</si>
  <si>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</si>
  <si>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</si>
  <si>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</si>
  <si>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</si>
  <si>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</si>
  <si>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</si>
  <si>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</si>
  <si>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</si>
  <si>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</si>
  <si>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</si>
  <si>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</si>
  <si>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</si>
  <si>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</si>
  <si>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</si>
  <si>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</si>
  <si>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</si>
  <si>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</si>
  <si>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</si>
  <si>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</si>
  <si>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</si>
  <si>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</si>
  <si>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</si>
  <si>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</si>
  <si>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</si>
  <si>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</si>
  <si>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</si>
  <si>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</si>
  <si>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</si>
  <si>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</si>
  <si>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</si>
  <si>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</si>
  <si>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</si>
  <si>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</si>
  <si>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</si>
  <si>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</si>
  <si>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</si>
  <si>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</si>
  <si>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</si>
  <si>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</si>
  <si>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</si>
  <si>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</si>
  <si>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</si>
  <si>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</si>
  <si>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</si>
  <si>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</si>
  <si>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</si>
  <si>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</si>
  <si>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</si>
  <si>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</si>
  <si>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</si>
  <si>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</si>
  <si>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</si>
  <si>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</si>
  <si>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</si>
  <si>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</si>
  <si>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</si>
  <si>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</si>
  <si>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</si>
  <si>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</si>
  <si>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</si>
  <si>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</si>
  <si>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</si>
  <si>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</si>
  <si>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</si>
  <si>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</si>
  <si>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</si>
  <si>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</si>
  <si>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</si>
  <si>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</si>
  <si>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</si>
  <si>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</si>
  <si>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</si>
  <si>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</si>
  <si>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</si>
  <si>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</si>
  <si>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</si>
  <si>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</si>
  <si>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</si>
  <si>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</si>
  <si>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</si>
  <si>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</si>
  <si>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</si>
  <si>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</si>
  <si>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</si>
  <si>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</si>
  <si>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</si>
  <si>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</si>
  <si>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</si>
  <si>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</si>
  <si>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</si>
  <si>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</si>
  <si>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</si>
  <si>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</si>
  <si>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</si>
  <si>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</si>
  <si>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</si>
  <si>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</si>
  <si>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</si>
  <si>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</si>
  <si>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</si>
  <si>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</si>
  <si>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</si>
  <si>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</si>
  <si>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</si>
  <si>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</si>
  <si>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</si>
  <si>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</si>
  <si>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</si>
  <si>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</si>
  <si>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</si>
  <si>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</si>
  <si>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</si>
  <si>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</si>
  <si>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</si>
  <si>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</si>
  <si>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</si>
  <si>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</si>
  <si>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</si>
  <si>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</si>
  <si>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</si>
  <si>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</si>
  <si>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</si>
  <si>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</si>
  <si>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</si>
  <si>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</si>
  <si>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</si>
  <si>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</si>
  <si>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</si>
  <si>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</si>
  <si>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</si>
  <si>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</si>
  <si>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</si>
  <si>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</si>
  <si>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</si>
  <si>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</si>
  <si>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</si>
  <si>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</si>
  <si>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</si>
  <si>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</si>
  <si>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</si>
  <si>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</si>
  <si>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</si>
  <si>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</si>
  <si>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</si>
  <si>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</si>
  <si>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</si>
  <si>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</si>
  <si>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</si>
  <si>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</si>
  <si>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</si>
  <si>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</si>
  <si>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</si>
  <si>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</si>
  <si>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</si>
  <si>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</si>
  <si>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</si>
  <si>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</si>
  <si>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</si>
  <si>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</si>
  <si>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</si>
  <si>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</si>
  <si>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</si>
  <si>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</si>
  <si>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</si>
  <si>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</si>
  <si>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</si>
  <si>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</si>
  <si>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</si>
  <si>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</si>
  <si>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</si>
  <si>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</si>
  <si>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</si>
  <si>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</si>
  <si>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</si>
  <si>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</si>
  <si>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</si>
  <si>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</si>
  <si>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</si>
  <si>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</si>
  <si>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</si>
  <si>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</si>
  <si>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</si>
  <si>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</si>
  <si>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</si>
  <si>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</si>
  <si>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</si>
  <si>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</si>
  <si>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</si>
  <si>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</si>
  <si>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</si>
  <si>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</si>
  <si>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</si>
  <si>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</si>
  <si>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</si>
  <si>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</si>
  <si>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</si>
  <si>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</si>
  <si>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</si>
  <si>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</si>
  <si>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</si>
  <si>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</si>
  <si>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</si>
  <si>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</si>
  <si>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</si>
  <si>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</si>
  <si>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</si>
  <si>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</si>
  <si>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</si>
  <si>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</si>
  <si>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</si>
  <si>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</si>
  <si>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</si>
  <si>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</si>
  <si>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</si>
  <si>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</si>
  <si>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</si>
  <si>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</si>
  <si>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</si>
  <si>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</si>
  <si>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</si>
  <si>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</si>
  <si>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</si>
  <si>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</si>
  <si>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</si>
  <si>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</si>
  <si>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</si>
  <si>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</si>
  <si>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</si>
  <si>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</si>
  <si>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</si>
  <si>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</si>
  <si>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</si>
  <si>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</si>
  <si>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</si>
  <si>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</si>
  <si>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</si>
  <si>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</si>
  <si>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</si>
  <si>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</si>
  <si>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</si>
  <si>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</si>
  <si>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</si>
  <si>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</si>
  <si>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</si>
  <si>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</si>
  <si>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</si>
  <si>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</si>
  <si>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</si>
  <si>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</si>
  <si>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</si>
  <si>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</si>
  <si>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</si>
  <si>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</si>
  <si>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</si>
  <si>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</si>
  <si>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</si>
  <si>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</si>
  <si>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</si>
  <si>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</si>
  <si>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</si>
  <si>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</si>
  <si>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</si>
  <si>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</si>
  <si>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</si>
  <si>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</si>
  <si>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</si>
  <si>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</si>
  <si>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</si>
  <si>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</si>
  <si>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</si>
  <si>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</si>
  <si>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</si>
  <si>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</si>
  <si>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</si>
  <si>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</si>
  <si>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</si>
  <si>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</si>
  <si>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</si>
  <si>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</si>
  <si>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</si>
  <si>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</si>
  <si>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</si>
  <si>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</si>
  <si>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</si>
  <si>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</si>
  <si>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</si>
  <si>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</si>
  <si>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</si>
  <si>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</si>
  <si>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</si>
  <si>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</si>
  <si>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</si>
  <si>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</si>
  <si>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</si>
  <si>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</si>
  <si>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</si>
  <si>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</si>
  <si>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</si>
  <si>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</si>
  <si>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</si>
  <si>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</si>
  <si>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</si>
  <si>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</si>
  <si>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</si>
  <si>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</si>
  <si>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</si>
  <si>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</si>
  <si>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</si>
  <si>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</si>
  <si>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</si>
  <si>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</si>
  <si>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</si>
  <si>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</si>
  <si>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</si>
  <si>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</si>
  <si>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</si>
  <si>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</si>
  <si>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</si>
  <si>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</si>
  <si>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</si>
  <si>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</si>
  <si>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</si>
  <si>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</si>
  <si>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</si>
  <si>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</si>
  <si>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</si>
  <si>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</si>
  <si>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</si>
  <si>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</si>
  <si>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</si>
  <si>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</si>
  <si>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</si>
  <si>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</si>
  <si>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</si>
  <si>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</si>
  <si>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</si>
  <si>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</si>
  <si>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</si>
  <si>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</si>
  <si>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</si>
  <si>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</si>
  <si>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</si>
  <si>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</si>
  <si>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</si>
  <si>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</si>
  <si>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</si>
  <si>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</si>
  <si>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</si>
  <si>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</si>
  <si>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</si>
  <si>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</si>
  <si>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</si>
  <si>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</si>
  <si>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</si>
  <si>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</si>
  <si>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</si>
  <si>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</si>
  <si>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</si>
  <si>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</si>
  <si>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</si>
  <si>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</si>
  <si>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</si>
  <si>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</si>
  <si>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</si>
  <si>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</si>
  <si>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</si>
  <si>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</si>
  <si>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</si>
  <si>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</si>
  <si>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</si>
  <si>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</si>
  <si>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</si>
  <si>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</si>
  <si>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</si>
  <si>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</si>
  <si>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</si>
  <si>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</si>
  <si>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</si>
  <si>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</si>
  <si>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</si>
  <si>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</si>
  <si>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</si>
  <si>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</si>
  <si>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</si>
  <si>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</si>
  <si>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</si>
  <si>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</si>
  <si>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</si>
  <si>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</si>
  <si>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</si>
  <si>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</si>
  <si>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</si>
  <si>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</si>
  <si>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</si>
  <si>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</si>
  <si>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</si>
  <si>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</si>
  <si>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</si>
  <si>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</si>
  <si>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</si>
  <si>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</si>
  <si>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</si>
  <si>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</si>
  <si>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</si>
  <si>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</si>
  <si>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</si>
  <si>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</si>
  <si>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</si>
  <si>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</si>
  <si>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</si>
  <si>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</si>
  <si>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</si>
  <si>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</si>
  <si>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</si>
  <si>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</si>
  <si>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</si>
  <si>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</si>
  <si>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</si>
  <si>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</si>
  <si>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</si>
  <si>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</si>
  <si>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</si>
  <si>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</si>
  <si>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</si>
  <si>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</si>
  <si>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</si>
  <si>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</si>
  <si>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</si>
  <si>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</si>
  <si>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</si>
  <si>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</si>
  <si>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</si>
  <si>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</si>
  <si>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</si>
  <si>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</si>
  <si>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</si>
  <si>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</si>
  <si>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</si>
  <si>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</si>
  <si>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</si>
  <si>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</si>
  <si>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</si>
  <si>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</si>
  <si>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</si>
  <si>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</si>
  <si>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</si>
  <si>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</si>
  <si>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</si>
  <si>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</si>
  <si>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</si>
  <si>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</si>
  <si>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</si>
  <si>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</si>
  <si>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</si>
  <si>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</si>
  <si>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</si>
  <si>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</si>
  <si>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</si>
  <si>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</si>
  <si>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</si>
  <si>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</si>
  <si>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</si>
  <si>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</si>
  <si>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</si>
  <si>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</si>
  <si>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</si>
  <si>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</si>
  <si>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</si>
  <si>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</si>
  <si>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</si>
  <si>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</si>
  <si>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</si>
  <si>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</si>
  <si>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</si>
  <si>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</si>
  <si>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</si>
  <si>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</si>
  <si>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</si>
  <si>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</si>
  <si>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</si>
  <si>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</si>
  <si>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</si>
  <si>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</si>
  <si>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</si>
  <si>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</si>
  <si>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</si>
  <si>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</si>
  <si>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</si>
  <si>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</si>
  <si>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</si>
  <si>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</si>
  <si>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</si>
  <si>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</si>
  <si>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</si>
  <si>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</si>
  <si>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</si>
  <si>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</si>
  <si>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</si>
  <si>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</si>
  <si>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</si>
  <si>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</si>
  <si>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</si>
  <si>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</si>
  <si>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</si>
  <si>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</si>
  <si>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</si>
  <si>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</si>
  <si>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</si>
  <si>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</si>
  <si>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</si>
  <si>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</si>
  <si>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</si>
  <si>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</si>
  <si>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</si>
  <si>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</si>
  <si>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</si>
  <si>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</si>
  <si>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</si>
  <si>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</si>
  <si>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</si>
  <si>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</si>
  <si>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</si>
  <si>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</si>
  <si>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</si>
  <si>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</si>
  <si>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</si>
  <si>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</si>
  <si>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</si>
  <si>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</si>
  <si>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</si>
  <si>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</si>
  <si>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</si>
  <si>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</si>
  <si>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</si>
  <si>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</si>
  <si>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</si>
  <si>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</si>
  <si>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</si>
  <si>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</si>
  <si>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</si>
  <si>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</si>
  <si>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</si>
  <si>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</si>
  <si>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</si>
  <si>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</si>
  <si>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</si>
  <si>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</si>
  <si>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</si>
  <si>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</si>
  <si>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</si>
  <si>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</si>
  <si>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</si>
  <si>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</si>
  <si>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</si>
  <si>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</si>
  <si>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</si>
  <si>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</si>
  <si>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</si>
  <si>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</si>
  <si>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</si>
  <si>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</si>
  <si>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</si>
  <si>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</si>
  <si>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</si>
  <si>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</si>
  <si>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</si>
  <si>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</si>
  <si>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</si>
  <si>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</si>
  <si>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</si>
  <si>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</si>
  <si>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</si>
  <si>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</si>
  <si>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</si>
  <si>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</si>
  <si>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</si>
  <si>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</si>
  <si>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</si>
  <si>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</si>
  <si>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</si>
  <si>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</si>
  <si>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</si>
  <si>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</si>
  <si>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</si>
  <si>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</si>
  <si>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</si>
  <si>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</si>
  <si>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</si>
  <si>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</si>
  <si>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</si>
  <si>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</si>
  <si>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</si>
  <si>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</si>
  <si>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</si>
  <si>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</si>
  <si>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</si>
  <si>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</si>
  <si>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</si>
  <si>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</si>
  <si>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</si>
  <si>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</si>
  <si>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</si>
  <si>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</si>
  <si>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</si>
  <si>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</si>
  <si>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</si>
  <si>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</si>
  <si>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</si>
  <si>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</si>
  <si>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</si>
  <si>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</si>
  <si>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</si>
  <si>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</si>
  <si>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</si>
  <si>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</si>
  <si>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</si>
  <si>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</si>
  <si>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</si>
  <si>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</si>
  <si>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</si>
  <si>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</si>
  <si>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</si>
  <si>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</si>
  <si>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</si>
  <si>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</si>
  <si>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</si>
  <si>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</si>
  <si>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</si>
  <si>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</si>
  <si>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</si>
  <si>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</si>
  <si>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</si>
  <si>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</si>
  <si>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</si>
  <si>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</si>
  <si>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</si>
  <si>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</si>
  <si>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</si>
  <si>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</si>
  <si>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</si>
  <si>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</si>
  <si>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</si>
  <si>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</si>
  <si>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</si>
  <si>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</si>
  <si>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</si>
  <si>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</si>
  <si>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</si>
  <si>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</si>
  <si>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</si>
  <si>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</si>
  <si>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</si>
  <si>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</si>
  <si>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</si>
  <si>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</si>
  <si>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</si>
  <si>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</si>
  <si>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</si>
  <si>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</si>
  <si>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</si>
  <si>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</si>
  <si>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</si>
  <si>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</si>
  <si>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</si>
  <si>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</si>
  <si>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</si>
  <si>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</si>
  <si>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</si>
  <si>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</si>
  <si>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</si>
  <si>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</si>
  <si>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</si>
  <si>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</si>
  <si>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</si>
  <si>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</si>
  <si>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</si>
  <si>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</si>
  <si>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</si>
  <si>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</si>
  <si>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</si>
  <si>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</si>
  <si>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</si>
  <si>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</si>
  <si>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</si>
  <si>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</si>
  <si>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</si>
  <si>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</si>
  <si>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</si>
  <si>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</si>
  <si>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</si>
  <si>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</si>
  <si>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</si>
  <si>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</si>
  <si>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</si>
  <si>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</si>
  <si>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</si>
  <si>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</si>
  <si>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</si>
  <si>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</si>
  <si>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</si>
  <si>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</si>
  <si>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</si>
  <si>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</si>
  <si>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</si>
  <si>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</si>
  <si>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</si>
  <si>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</si>
  <si>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</si>
  <si>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</si>
  <si>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</si>
  <si>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</si>
  <si>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</si>
  <si>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</si>
  <si>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</si>
  <si>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</si>
  <si>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</si>
  <si>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</si>
  <si>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</si>
  <si>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</si>
  <si>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</si>
  <si>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</si>
  <si>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</si>
  <si>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</si>
  <si>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</si>
  <si>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</si>
  <si>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</si>
  <si>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</si>
  <si>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</si>
  <si>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</si>
  <si>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</si>
  <si>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</si>
  <si>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</si>
  <si>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</si>
  <si>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</si>
  <si>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</si>
  <si>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</si>
  <si>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</si>
  <si>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</si>
  <si>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</si>
  <si>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</si>
  <si>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</si>
  <si>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</si>
  <si>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</si>
  <si>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</si>
  <si>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</si>
  <si>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</si>
  <si>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</si>
  <si>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</si>
  <si>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</si>
  <si>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</si>
  <si>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</si>
  <si>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</si>
  <si>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</si>
  <si>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</si>
  <si>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</si>
  <si>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</si>
  <si>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</si>
  <si>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</si>
  <si>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</si>
  <si>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</si>
  <si>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</si>
  <si>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</si>
  <si>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</si>
  <si>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</si>
  <si>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</si>
  <si>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</si>
  <si>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</si>
  <si>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</si>
  <si>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</si>
  <si>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</si>
  <si>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</si>
  <si>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</si>
  <si>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</si>
  <si>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</si>
  <si>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</si>
  <si>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</si>
  <si>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</si>
  <si>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</si>
  <si>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</si>
  <si>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</si>
  <si>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</si>
  <si>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</si>
  <si>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</si>
  <si>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</si>
  <si>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</si>
  <si>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</si>
  <si>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</si>
  <si>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</si>
  <si>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</si>
  <si>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</si>
  <si>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</si>
  <si>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</si>
  <si>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</si>
  <si>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</si>
  <si>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</si>
  <si>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</si>
  <si>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</si>
  <si>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</si>
  <si>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</si>
  <si>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</si>
  <si>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</si>
  <si>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</si>
  <si>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</si>
  <si>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</si>
  <si>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</si>
  <si>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</si>
  <si>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</si>
  <si>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</si>
  <si>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</si>
  <si>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</si>
  <si>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</si>
  <si>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</si>
  <si>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</si>
  <si>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</si>
  <si>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</si>
  <si>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</si>
  <si>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</si>
  <si>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</si>
  <si>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</si>
  <si>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</si>
  <si>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</si>
  <si>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</si>
  <si>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</si>
  <si>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</si>
  <si>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</si>
  <si>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</si>
  <si>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</si>
  <si>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</si>
  <si>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</si>
  <si>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</si>
  <si>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</si>
  <si>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</si>
  <si>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</si>
  <si>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</si>
  <si>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</si>
  <si>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</si>
  <si>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</si>
  <si>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</si>
  <si>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</si>
  <si>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</si>
  <si>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</si>
  <si>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</si>
  <si>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</si>
  <si>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</si>
  <si>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</si>
  <si>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</si>
  <si>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</si>
  <si>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</si>
  <si>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</si>
  <si>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</si>
  <si>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</si>
  <si>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</si>
  <si>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</si>
  <si>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</si>
  <si>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</si>
  <si>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</si>
  <si>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</si>
  <si>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</si>
  <si>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</si>
  <si>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</si>
  <si>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</si>
  <si>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</si>
  <si>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</si>
  <si>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</si>
  <si>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</si>
  <si>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</si>
  <si>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</si>
  <si>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</si>
  <si>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</si>
  <si>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</si>
  <si>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</si>
  <si>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</si>
  <si>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</si>
  <si>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</si>
  <si>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</si>
  <si>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</si>
  <si>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</si>
  <si>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</si>
  <si>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</si>
  <si>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</si>
  <si>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</si>
  <si>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</si>
  <si>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</si>
  <si>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</si>
  <si>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</si>
  <si>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</si>
  <si>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</si>
  <si>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</si>
  <si>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</si>
  <si>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</si>
  <si>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</si>
  <si>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</si>
  <si>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</si>
  <si>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</si>
  <si>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</si>
  <si>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</si>
  <si>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</si>
  <si>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</si>
  <si>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</si>
  <si>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</si>
  <si>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</si>
  <si>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</si>
  <si>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</si>
  <si>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</si>
  <si>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</si>
  <si>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</si>
  <si>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</si>
  <si>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</si>
  <si>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</si>
  <si>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</si>
  <si>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</si>
  <si>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</si>
  <si>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</si>
  <si>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</si>
  <si>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</si>
  <si>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</si>
  <si>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</si>
  <si>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</si>
  <si>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</si>
  <si>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</si>
  <si>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</si>
  <si>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</si>
  <si>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</si>
  <si>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</si>
  <si>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</si>
  <si>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</si>
  <si>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</si>
  <si>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</si>
  <si>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</si>
  <si>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</si>
  <si>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</si>
  <si>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</si>
  <si>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</si>
  <si>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</si>
  <si>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</si>
  <si>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</si>
  <si>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</si>
  <si>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</si>
  <si>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</si>
  <si>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</si>
  <si>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</si>
  <si>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</si>
  <si>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</si>
  <si>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</si>
  <si>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</si>
  <si>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</si>
  <si>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</si>
  <si>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</si>
  <si>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</si>
  <si>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</si>
  <si>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</si>
  <si>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</si>
  <si>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</si>
  <si>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</si>
  <si>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</si>
  <si>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</si>
  <si>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</si>
  <si>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</si>
  <si>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</si>
  <si>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</si>
  <si>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</si>
  <si>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</si>
  <si>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</si>
  <si>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</si>
  <si>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</si>
  <si>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</si>
  <si>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</si>
  <si>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</si>
  <si>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</si>
  <si>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</si>
  <si>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</si>
  <si>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</si>
  <si>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</si>
  <si>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</si>
  <si>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</si>
  <si>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</si>
  <si>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</si>
  <si>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</si>
  <si>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</si>
  <si>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</si>
  <si>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</si>
  <si>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</si>
  <si>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</si>
  <si>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</si>
  <si>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</si>
  <si>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</si>
  <si>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</si>
  <si>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</si>
  <si>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</si>
  <si>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</si>
  <si>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</si>
  <si>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</si>
  <si>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</si>
  <si>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</si>
  <si>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</si>
  <si>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</si>
  <si>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</si>
  <si>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</si>
  <si>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</si>
  <si>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</si>
  <si>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</si>
  <si>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</si>
  <si>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</si>
  <si>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</si>
  <si>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</si>
  <si>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</si>
  <si>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</si>
  <si>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</si>
  <si>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</si>
  <si>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</si>
  <si>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</si>
  <si>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</si>
  <si>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</si>
  <si>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</si>
  <si>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</si>
  <si>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</si>
  <si>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</si>
  <si>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</si>
  <si>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</si>
  <si>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</si>
  <si>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</si>
  <si>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</si>
  <si>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</si>
  <si>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</si>
  <si>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</si>
  <si>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</si>
  <si>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</si>
  <si>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</si>
  <si>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</si>
  <si>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</si>
  <si>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</si>
  <si>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</si>
  <si>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</si>
  <si>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</si>
  <si>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</si>
  <si>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</si>
  <si>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</si>
  <si>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</si>
  <si>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</si>
  <si>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</si>
  <si>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</si>
  <si>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</si>
  <si>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</si>
  <si>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</si>
  <si>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</si>
  <si>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</si>
  <si>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</si>
  <si>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</si>
  <si>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</si>
  <si>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</si>
  <si>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</si>
  <si>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</si>
  <si>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</si>
  <si>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</si>
  <si>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</si>
  <si>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</si>
  <si>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</si>
  <si>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</si>
  <si>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</si>
  <si>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</si>
  <si>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</si>
  <si>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</si>
  <si>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</si>
  <si>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</si>
  <si>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</si>
  <si>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</si>
  <si>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</si>
  <si>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</si>
  <si>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</si>
  <si>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</si>
  <si>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</si>
  <si>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</si>
  <si>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</si>
  <si>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</si>
  <si>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</si>
  <si>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</si>
  <si>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</si>
  <si>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</si>
  <si>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</si>
  <si>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</si>
  <si>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</si>
  <si>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</si>
  <si>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</si>
  <si>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</si>
  <si>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</si>
  <si>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</si>
  <si>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</si>
  <si>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</si>
  <si>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</si>
  <si>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</si>
  <si>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</si>
  <si>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</si>
  <si>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</si>
  <si>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</si>
  <si>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</si>
  <si>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</si>
  <si>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</si>
  <si>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</si>
  <si>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</si>
  <si>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</si>
  <si>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</si>
  <si>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</si>
  <si>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</si>
  <si>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</si>
  <si>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</si>
  <si>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</si>
  <si>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</si>
  <si>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</si>
  <si>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</si>
  <si>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</si>
  <si>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</si>
  <si>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</si>
  <si>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</si>
  <si>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</si>
  <si>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</si>
  <si>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</si>
  <si>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</si>
  <si>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</si>
  <si>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</si>
  <si>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</si>
  <si>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</si>
  <si>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</si>
  <si>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</si>
  <si>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</si>
  <si>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</si>
  <si>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</si>
  <si>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</si>
  <si>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</si>
  <si>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</si>
  <si>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</si>
  <si>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</si>
  <si>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</si>
  <si>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</si>
  <si>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</si>
  <si>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</si>
  <si>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</si>
  <si>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</si>
  <si>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</si>
  <si>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</si>
  <si>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</si>
  <si>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</si>
  <si>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</si>
  <si>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</si>
  <si>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</si>
  <si>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</si>
  <si>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</si>
  <si>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</si>
  <si>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</si>
  <si>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</si>
  <si>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</si>
  <si>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</si>
  <si>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</si>
  <si>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</si>
  <si>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</si>
  <si>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</si>
  <si>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</si>
  <si>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</si>
  <si>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</si>
  <si>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</si>
  <si>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</si>
  <si>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</si>
  <si>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</si>
  <si>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</si>
  <si>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</si>
  <si>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</si>
  <si>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</si>
  <si>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</si>
  <si>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</si>
  <si>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</si>
  <si>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</si>
  <si>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</si>
  <si>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</si>
  <si>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</si>
  <si>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</si>
  <si>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</si>
  <si>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</si>
  <si>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</si>
  <si>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</si>
  <si>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</si>
  <si>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</si>
  <si>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</si>
  <si>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</si>
  <si>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</si>
  <si>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</si>
  <si>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</si>
  <si>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</si>
  <si>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</si>
  <si>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</si>
  <si>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</si>
  <si>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</si>
  <si>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</si>
  <si>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</si>
  <si>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</si>
  <si>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</si>
  <si>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</si>
  <si>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</si>
  <si>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</si>
  <si>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</si>
  <si>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</si>
  <si>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</si>
  <si>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</si>
  <si>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</si>
  <si>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</si>
  <si>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</si>
  <si>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</si>
  <si>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</si>
  <si>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</si>
  <si>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</si>
  <si>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</si>
  <si>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</si>
  <si>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</si>
  <si>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</si>
  <si>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</si>
  <si>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</si>
  <si>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</si>
  <si>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</si>
  <si>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</si>
  <si>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</si>
  <si>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</si>
  <si>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</si>
  <si>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</si>
  <si>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</si>
  <si>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</si>
  <si>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</si>
  <si>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</si>
  <si>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</si>
  <si>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</si>
  <si>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</si>
  <si>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</si>
  <si>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</si>
  <si>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</si>
  <si>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</si>
  <si>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</si>
  <si>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</si>
  <si>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</si>
  <si>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</si>
  <si>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</si>
  <si>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</si>
  <si>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</si>
  <si>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</si>
  <si>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</si>
  <si>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</si>
  <si>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</si>
  <si>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</si>
  <si>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</si>
  <si>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</si>
  <si>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</si>
  <si>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</si>
  <si>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</si>
  <si>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</si>
  <si>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</si>
  <si>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</si>
  <si>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</si>
  <si>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</si>
  <si>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</si>
  <si>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</si>
  <si>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</si>
  <si>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</si>
  <si>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</si>
  <si>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</si>
  <si>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</si>
  <si>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</si>
  <si>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</si>
  <si>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</si>
  <si>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</si>
  <si>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</si>
  <si>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</si>
  <si>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</si>
  <si>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</si>
  <si>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</si>
  <si>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</si>
  <si>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</si>
  <si>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</si>
  <si>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</si>
  <si>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</si>
  <si>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</si>
  <si>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</si>
  <si>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</si>
  <si>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</si>
  <si>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</si>
  <si>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</si>
  <si>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</si>
  <si>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</si>
  <si>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</si>
  <si>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</si>
  <si>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</si>
  <si>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</si>
  <si>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</si>
  <si>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</si>
  <si>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</si>
  <si>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</si>
  <si>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</si>
  <si>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</si>
  <si>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</si>
  <si>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</si>
  <si>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</si>
  <si>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</si>
  <si>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</si>
  <si>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</si>
  <si>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</si>
  <si>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</si>
  <si>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</si>
  <si>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</si>
  <si>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</si>
  <si>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</si>
  <si>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</si>
  <si>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</si>
  <si>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</si>
  <si>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</si>
  <si>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</si>
  <si>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</si>
  <si>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</si>
  <si>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</si>
  <si>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</si>
  <si>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</si>
  <si>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</si>
  <si>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</si>
  <si>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</si>
  <si>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</si>
  <si>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</si>
  <si>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</si>
  <si>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</si>
  <si>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</si>
  <si>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</si>
  <si>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</si>
  <si>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</si>
  <si>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</si>
  <si>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</si>
  <si>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</si>
  <si>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</si>
  <si>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</si>
  <si>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</si>
  <si>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</si>
  <si>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</si>
  <si>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</si>
  <si>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</si>
  <si>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</si>
  <si>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</si>
  <si>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</si>
  <si>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</si>
  <si>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</si>
  <si>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</si>
  <si>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</si>
  <si>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</si>
  <si>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</si>
  <si>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</si>
  <si>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</si>
  <si>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</si>
  <si>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</si>
  <si>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</si>
  <si>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</si>
  <si>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</si>
  <si>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</si>
  <si>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</si>
  <si>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</si>
  <si>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</si>
  <si>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</si>
  <si>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</si>
  <si>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</si>
  <si>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</si>
  <si>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</si>
  <si>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</si>
  <si>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</si>
  <si>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</si>
  <si>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</si>
  <si>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</si>
  <si>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</si>
  <si>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</si>
  <si>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</si>
  <si>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</si>
  <si>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</si>
  <si>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</si>
  <si>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</si>
  <si>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</si>
  <si>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</si>
  <si>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</si>
  <si>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</si>
  <si>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</si>
  <si>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</si>
  <si>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</si>
  <si>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</si>
  <si>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</si>
  <si>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</si>
  <si>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</si>
  <si>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</si>
  <si>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</si>
  <si>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</si>
  <si>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</si>
  <si>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</si>
  <si>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</si>
  <si>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</si>
  <si>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</si>
  <si>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</si>
  <si>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</si>
  <si>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</si>
  <si>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</si>
  <si>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</si>
  <si>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</si>
  <si>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</si>
  <si>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</si>
  <si>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</si>
  <si>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</si>
  <si>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</si>
  <si>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</si>
  <si>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</si>
  <si>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</si>
  <si>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</si>
  <si>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</si>
  <si>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</si>
  <si>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</si>
  <si>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</si>
  <si>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</si>
  <si>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</si>
  <si>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</si>
  <si>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</si>
  <si>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</si>
  <si>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</si>
  <si>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</si>
  <si>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</si>
  <si>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</si>
  <si>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</si>
  <si>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</si>
  <si>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</si>
  <si>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</si>
  <si>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</si>
  <si>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</si>
  <si>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</si>
  <si>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</si>
  <si>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</si>
  <si>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</si>
  <si>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</si>
  <si>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</si>
  <si>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</si>
  <si>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</si>
  <si>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</si>
  <si>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</si>
  <si>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</si>
  <si>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</si>
  <si>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</si>
  <si>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</si>
  <si>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</si>
  <si>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</si>
  <si>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</si>
  <si>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</si>
  <si>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</si>
  <si>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</si>
  <si>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</si>
  <si>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</si>
  <si>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</si>
  <si>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</si>
  <si>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</si>
  <si>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</si>
  <si>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</si>
  <si>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</si>
  <si>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</si>
  <si>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</si>
  <si>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</si>
  <si>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</si>
  <si>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</si>
  <si>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</si>
  <si>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</si>
  <si>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</si>
  <si>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</si>
  <si>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</si>
  <si>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</si>
  <si>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</si>
  <si>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</si>
  <si>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</si>
  <si>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</si>
  <si>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</si>
  <si>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</si>
  <si>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</si>
  <si>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</si>
  <si>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</si>
  <si>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</si>
  <si>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</si>
  <si>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</si>
  <si>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</si>
  <si>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</si>
  <si>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</si>
  <si>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</si>
  <si>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</si>
  <si>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</si>
  <si>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</si>
  <si>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</si>
  <si>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</si>
  <si>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</si>
  <si>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</si>
  <si>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</si>
  <si>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</si>
  <si>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</si>
  <si>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</si>
  <si>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</si>
  <si>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</si>
  <si>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</si>
  <si>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</si>
  <si>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</si>
  <si>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</si>
  <si>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</si>
  <si>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</si>
  <si>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</si>
  <si>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</si>
  <si>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</si>
  <si>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</si>
  <si>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</si>
  <si>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</si>
  <si>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</si>
  <si>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</si>
  <si>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</si>
  <si>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</si>
  <si>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</si>
  <si>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</si>
  <si>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</si>
  <si>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</si>
  <si>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</si>
  <si>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</si>
  <si>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</si>
  <si>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</si>
  <si>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</si>
  <si>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</si>
  <si>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</si>
  <si>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</si>
  <si>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</si>
  <si>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</si>
  <si>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</si>
  <si>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</si>
  <si>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</si>
  <si>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</si>
  <si>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</si>
  <si>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</si>
  <si>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</si>
  <si>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</si>
  <si>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</si>
  <si>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</si>
  <si>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</si>
  <si>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</si>
  <si>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</si>
  <si>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</si>
  <si>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</si>
  <si>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</si>
  <si>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</si>
  <si>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</si>
  <si>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</si>
  <si>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</si>
  <si>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</si>
  <si>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</si>
  <si>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</si>
  <si>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</si>
  <si>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</si>
  <si>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</si>
  <si>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</si>
  <si>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</si>
  <si>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</si>
  <si>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</si>
  <si>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</si>
  <si>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</si>
  <si>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</si>
  <si>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</si>
  <si>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</si>
  <si>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</si>
  <si>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</si>
  <si>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</si>
  <si>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</si>
  <si>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</si>
  <si>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</si>
  <si>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</si>
  <si>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</si>
  <si>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</si>
  <si>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</si>
  <si>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</si>
  <si>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</si>
  <si>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</si>
  <si>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</si>
  <si>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</si>
  <si>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</si>
  <si>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</si>
  <si>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</si>
  <si>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</si>
  <si>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</si>
  <si>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</si>
  <si>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</si>
  <si>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</si>
  <si>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</si>
  <si>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</si>
  <si>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</si>
  <si>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</si>
  <si>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</si>
  <si>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</si>
  <si>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</si>
  <si>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</si>
  <si>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</si>
  <si>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</si>
  <si>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</si>
  <si>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</si>
  <si>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</si>
  <si>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</si>
  <si>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</si>
  <si>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</si>
  <si>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</si>
  <si>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</si>
  <si>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</si>
  <si>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</si>
  <si>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</si>
  <si>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</si>
  <si>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</si>
  <si>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</si>
  <si>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</si>
  <si>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</si>
  <si>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</si>
  <si>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</si>
  <si>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</si>
  <si>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</si>
  <si>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</si>
  <si>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</si>
  <si>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</si>
  <si>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</si>
  <si>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</si>
  <si>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</si>
  <si>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</si>
  <si>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</si>
  <si>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</si>
  <si>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</si>
  <si>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</si>
  <si>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</si>
  <si>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</si>
  <si>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</si>
  <si>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</si>
  <si>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</si>
  <si>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</si>
  <si>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</si>
  <si>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</si>
  <si>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</si>
  <si>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</si>
  <si>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</si>
  <si>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</si>
  <si>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</si>
  <si>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</si>
  <si>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</si>
  <si>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</si>
  <si>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</si>
  <si>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</si>
  <si>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</si>
  <si>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</si>
  <si>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</si>
  <si>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</si>
  <si>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</si>
  <si>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</si>
  <si>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</si>
  <si>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</si>
  <si>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</si>
  <si>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</si>
  <si>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</si>
  <si>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</si>
  <si>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</si>
  <si>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</si>
  <si>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</si>
  <si>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</si>
  <si>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</si>
  <si>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</si>
  <si>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</si>
  <si>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</si>
  <si>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</si>
  <si>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</si>
  <si>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</si>
  <si>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</si>
  <si>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</si>
  <si>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</si>
  <si>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</si>
  <si>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</si>
  <si>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</si>
  <si>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</si>
  <si>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</si>
  <si>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</si>
  <si>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</si>
  <si>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</si>
  <si>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</si>
  <si>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</si>
  <si>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</si>
  <si>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</si>
  <si>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</si>
  <si>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</si>
  <si>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</si>
  <si>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</si>
  <si>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</si>
  <si>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</si>
  <si>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</si>
  <si>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</si>
  <si>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</si>
  <si>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</si>
  <si>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</si>
  <si>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</si>
  <si>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</si>
  <si>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</si>
  <si>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</si>
  <si>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</si>
  <si>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</si>
  <si>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</si>
  <si>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</si>
  <si>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</si>
  <si>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</si>
  <si>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</si>
  <si>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</si>
  <si>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</si>
  <si>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</si>
  <si>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</si>
  <si>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</si>
  <si>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</si>
  <si>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</si>
  <si>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</si>
  <si>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</si>
  <si>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</si>
  <si>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</si>
  <si>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</si>
  <si>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</si>
  <si>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</si>
  <si>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</si>
  <si>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</si>
  <si>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</si>
  <si>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</si>
  <si>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</si>
  <si>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</si>
  <si>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</si>
  <si>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</si>
  <si>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</si>
  <si>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</si>
  <si>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</si>
  <si>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</si>
  <si>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</si>
  <si>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</si>
  <si>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</si>
  <si>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</si>
  <si>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</si>
  <si>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</si>
  <si>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</si>
  <si>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</si>
  <si>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</si>
  <si>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</si>
  <si>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</si>
  <si>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</si>
  <si>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</si>
  <si>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</si>
  <si>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</si>
  <si>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</si>
  <si>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</si>
  <si>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</si>
  <si>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</si>
  <si>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</si>
  <si>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</si>
  <si>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</si>
  <si>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</si>
  <si>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</si>
  <si>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</si>
  <si>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</si>
  <si>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</si>
  <si>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</si>
  <si>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</si>
  <si>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</si>
  <si>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</si>
  <si>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</si>
  <si>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</si>
  <si>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</si>
  <si>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</si>
  <si>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</si>
  <si>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</si>
  <si>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</si>
  <si>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</si>
  <si>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</si>
  <si>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</si>
  <si>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</si>
  <si>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</si>
  <si>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</si>
  <si>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</si>
  <si>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</si>
  <si>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</si>
  <si>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</si>
  <si>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</si>
  <si>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</si>
  <si>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</si>
  <si>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</si>
  <si>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</si>
  <si>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</si>
  <si>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</si>
  <si>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</si>
  <si>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</si>
  <si>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</si>
  <si>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</si>
  <si>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</si>
  <si>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</si>
  <si>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</si>
  <si>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</si>
  <si>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</si>
  <si>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</si>
  <si>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</si>
  <si>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</si>
  <si>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</si>
  <si>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</si>
  <si>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</si>
  <si>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</si>
  <si>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</si>
  <si>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</si>
  <si>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</si>
  <si>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</si>
  <si>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</si>
  <si>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</si>
  <si>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</si>
  <si>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</si>
  <si>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</si>
  <si>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</si>
  <si>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</si>
  <si>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</si>
  <si>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</si>
  <si>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</si>
  <si>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</si>
  <si>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</si>
  <si>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</si>
  <si>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</si>
  <si>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</si>
  <si>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</si>
  <si>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</si>
  <si>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</si>
  <si>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</si>
  <si>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</si>
  <si>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</si>
  <si>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</si>
  <si>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</si>
  <si>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</si>
  <si>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</si>
  <si>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</si>
  <si>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</si>
  <si>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</si>
  <si>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</si>
  <si>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</si>
  <si>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</si>
  <si>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</si>
  <si>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</si>
  <si>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</si>
  <si>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</si>
  <si>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</si>
  <si>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</si>
  <si>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</si>
  <si>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</si>
  <si>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</si>
  <si>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</si>
  <si>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</si>
  <si>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</si>
  <si>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</si>
  <si>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</si>
  <si>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</si>
  <si>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</si>
  <si>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</si>
  <si>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</si>
  <si>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</si>
  <si>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</si>
  <si>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</si>
  <si>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</si>
  <si>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</si>
  <si>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</si>
  <si>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</si>
  <si>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</si>
  <si>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</si>
  <si>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</si>
  <si>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</si>
  <si>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</si>
  <si>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</si>
  <si>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</si>
  <si>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</si>
  <si>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</si>
  <si>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</si>
  <si>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</si>
  <si>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</si>
  <si>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</si>
  <si>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</si>
  <si>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</si>
  <si>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</si>
  <si>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</si>
  <si>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</si>
  <si>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</si>
  <si>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</si>
  <si>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</si>
  <si>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</si>
  <si>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</si>
  <si>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</si>
  <si>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</si>
  <si>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</si>
  <si>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</si>
  <si>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</si>
  <si>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</si>
  <si>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</si>
  <si>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</si>
  <si>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</si>
  <si>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</si>
  <si>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</si>
  <si>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</si>
  <si>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</si>
  <si>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</si>
  <si>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</si>
  <si>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</si>
  <si>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</si>
  <si>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</si>
  <si>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</si>
  <si>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</si>
  <si>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</si>
  <si>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</si>
  <si>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</si>
  <si>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</si>
  <si>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</si>
  <si>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</si>
  <si>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</si>
  <si>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</si>
  <si>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</si>
  <si>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</si>
  <si>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</si>
  <si>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</si>
  <si>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</si>
  <si>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</si>
  <si>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</si>
  <si>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</si>
  <si>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</si>
  <si>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</si>
  <si>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</si>
  <si>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</si>
  <si>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</si>
  <si>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</si>
  <si>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</si>
  <si>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</si>
  <si>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</si>
  <si>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</si>
  <si>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</si>
  <si>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</si>
  <si>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</si>
  <si>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</si>
  <si>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</si>
  <si>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</si>
  <si>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</si>
  <si>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</si>
  <si>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</si>
  <si>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</si>
  <si>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</si>
  <si>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</si>
  <si>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</si>
  <si>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</si>
  <si>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</si>
  <si>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</si>
  <si>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</si>
  <si>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</si>
  <si>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</si>
  <si>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</si>
  <si>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</si>
  <si>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</si>
  <si>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</si>
  <si>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</si>
  <si>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</si>
  <si>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</si>
  <si>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</si>
  <si>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</si>
  <si>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</si>
  <si>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</si>
  <si>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</si>
  <si>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</si>
  <si>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</si>
  <si>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</si>
  <si>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</si>
  <si>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</si>
  <si>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</si>
  <si>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</si>
  <si>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</si>
  <si>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</si>
  <si>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</si>
  <si>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</si>
  <si>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</si>
  <si>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</si>
  <si>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</si>
  <si>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</si>
  <si>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</si>
  <si>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</si>
  <si>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</si>
  <si>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</si>
  <si>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</si>
  <si>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</si>
  <si>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</si>
  <si>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</si>
  <si>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</si>
  <si>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</si>
  <si>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</si>
  <si>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</si>
  <si>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</si>
  <si>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</si>
  <si>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</si>
  <si>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</si>
  <si>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</si>
  <si>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</si>
  <si>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</si>
  <si>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</si>
  <si>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</si>
  <si>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</si>
  <si>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</si>
  <si>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</si>
  <si>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</si>
  <si>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</si>
  <si>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</si>
  <si>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</si>
  <si>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</si>
  <si>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</si>
  <si>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</si>
  <si>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</si>
  <si>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</si>
  <si>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</si>
  <si>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</si>
  <si>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</si>
  <si>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</si>
  <si>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</si>
  <si>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</si>
  <si>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</si>
  <si>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</si>
  <si>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</si>
  <si>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</si>
  <si>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</si>
  <si>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</si>
  <si>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</si>
  <si>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</si>
  <si>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</si>
  <si>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</si>
  <si>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</si>
  <si>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</si>
  <si>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</si>
  <si>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</si>
  <si>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</si>
  <si>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</si>
  <si>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</si>
  <si>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</si>
  <si>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</si>
  <si>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</si>
  <si>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</si>
  <si>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</si>
  <si>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</si>
  <si>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</si>
  <si>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</si>
  <si>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</si>
  <si>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</si>
  <si>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</si>
  <si>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</si>
  <si>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</si>
  <si>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</si>
  <si>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</si>
  <si>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</si>
  <si>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</si>
  <si>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</si>
  <si>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</si>
  <si>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</si>
  <si>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</si>
  <si>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</si>
  <si>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</si>
  <si>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</si>
  <si>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</si>
  <si>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</si>
  <si>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</si>
  <si>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</si>
  <si>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</si>
  <si>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</si>
  <si>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</si>
  <si>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</si>
  <si>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</si>
  <si>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</si>
  <si>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</si>
  <si>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</si>
  <si>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</si>
  <si>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</si>
  <si>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</si>
  <si>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</si>
  <si>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</si>
  <si>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</si>
  <si>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</si>
  <si>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</si>
  <si>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</si>
  <si>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</si>
  <si>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</si>
  <si>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</si>
  <si>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</si>
  <si>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</si>
  <si>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</si>
  <si>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</si>
  <si>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</si>
  <si>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</si>
  <si>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</si>
  <si>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</si>
  <si>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</si>
  <si>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</si>
  <si>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</si>
  <si>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</si>
  <si>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</si>
  <si>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</si>
  <si>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</si>
  <si>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</si>
  <si>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</si>
  <si>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</si>
  <si>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</si>
  <si>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</si>
  <si>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</si>
  <si>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</si>
  <si>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</si>
  <si>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</si>
  <si>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</si>
  <si>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</si>
  <si>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</si>
  <si>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</si>
  <si>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</si>
  <si>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</si>
  <si>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</si>
  <si>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</si>
  <si>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</si>
  <si>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</si>
  <si>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</si>
  <si>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</si>
  <si>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</si>
  <si>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</si>
  <si>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</si>
  <si>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</si>
  <si>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</si>
  <si>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</si>
  <si>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</si>
  <si>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</si>
  <si>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</si>
  <si>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</si>
  <si>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</si>
  <si>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</si>
  <si>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</si>
  <si>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</si>
  <si>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</si>
  <si>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</si>
  <si>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</si>
  <si>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</si>
  <si>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</si>
  <si>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</si>
  <si>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</si>
  <si>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</si>
  <si>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</si>
  <si>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</si>
  <si>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</si>
  <si>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</si>
  <si>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</si>
  <si>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</si>
  <si>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</si>
  <si>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</si>
  <si>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</si>
  <si>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</si>
  <si>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</si>
  <si>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</si>
  <si>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</si>
  <si>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</si>
  <si>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</si>
  <si>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</si>
  <si>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</si>
  <si>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</si>
  <si>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</si>
  <si>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</si>
  <si>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</si>
  <si>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</si>
  <si>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</si>
  <si>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</si>
  <si>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</si>
  <si>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</si>
  <si>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</si>
  <si>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</si>
  <si>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</si>
  <si>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</si>
  <si>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</si>
  <si>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</si>
  <si>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</si>
  <si>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</si>
  <si>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</si>
  <si>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</si>
  <si>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</si>
  <si>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</si>
  <si>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</si>
  <si>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</si>
  <si>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</si>
  <si>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</si>
  <si>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</si>
  <si>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</si>
  <si>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</si>
  <si>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</si>
  <si>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</si>
  <si>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</si>
  <si>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</si>
  <si>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</si>
  <si>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</si>
  <si>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</si>
  <si>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</si>
  <si>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</si>
  <si>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</si>
  <si>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</si>
  <si>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</si>
  <si>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</si>
  <si>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</si>
  <si>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</si>
  <si>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</si>
  <si>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</si>
  <si>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</si>
  <si>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</si>
  <si>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</si>
  <si>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</si>
  <si>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</si>
  <si>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</si>
  <si>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</si>
  <si>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</si>
  <si>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</si>
  <si>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</si>
  <si>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</si>
  <si>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</si>
  <si>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</si>
  <si>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</si>
  <si>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</si>
  <si>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</si>
  <si>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</si>
  <si>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</si>
  <si>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</si>
  <si>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</si>
  <si>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</si>
  <si>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</si>
  <si>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</si>
  <si>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</si>
  <si>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</si>
  <si>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</si>
  <si>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</si>
  <si>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</si>
  <si>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</si>
  <si>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</si>
  <si>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</si>
  <si>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</si>
  <si>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</si>
  <si>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</si>
  <si>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</si>
  <si>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</si>
  <si>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</si>
  <si>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</si>
  <si>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</si>
  <si>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</si>
  <si>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</si>
  <si>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</si>
  <si>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</si>
  <si>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</si>
  <si>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</si>
  <si>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</si>
  <si>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</si>
  <si>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</si>
  <si>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</si>
  <si>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</si>
  <si>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</si>
  <si>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</si>
  <si>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</si>
  <si>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</si>
  <si>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</si>
  <si>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</si>
  <si>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</si>
  <si>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</si>
  <si>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</si>
  <si>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</si>
  <si>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</si>
  <si>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</si>
  <si>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</si>
  <si>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</si>
  <si>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</si>
  <si>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</si>
  <si>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</si>
  <si>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</si>
  <si>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</si>
  <si>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</si>
  <si>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</si>
  <si>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</si>
  <si>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</si>
  <si>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</si>
  <si>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</si>
  <si>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</si>
  <si>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</si>
  <si>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</si>
  <si>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</si>
  <si>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</si>
  <si>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</si>
  <si>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</si>
  <si>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</si>
  <si>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</si>
  <si>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</si>
  <si>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</si>
  <si>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</si>
  <si>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</si>
  <si>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</si>
  <si>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</si>
  <si>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</si>
  <si>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</si>
  <si>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</si>
  <si>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</si>
  <si>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</si>
  <si>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</si>
  <si>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</si>
  <si>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</si>
  <si>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</si>
  <si>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</si>
  <si>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</si>
  <si>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</si>
  <si>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</si>
  <si>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</si>
  <si>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</si>
  <si>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</si>
  <si>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</si>
  <si>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</si>
  <si>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</si>
  <si>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</si>
  <si>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</si>
  <si>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</si>
  <si>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</si>
  <si>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</si>
  <si>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</si>
  <si>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</si>
  <si>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</si>
  <si>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</si>
  <si>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</si>
  <si>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</si>
  <si>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</si>
  <si>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</si>
  <si>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</si>
  <si>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</si>
  <si>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</si>
  <si>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</si>
  <si>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</si>
  <si>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</si>
  <si>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</si>
  <si>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</si>
  <si>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</si>
  <si>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</si>
  <si>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</si>
  <si>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</si>
  <si>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</si>
  <si>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</si>
  <si>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</si>
  <si>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</si>
  <si>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</si>
  <si>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</si>
  <si>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</si>
  <si>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</si>
  <si>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</si>
  <si>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</si>
  <si>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</si>
  <si>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</si>
  <si>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</si>
  <si>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</si>
  <si>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</si>
  <si>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</si>
  <si>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</si>
  <si>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</si>
  <si>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</si>
  <si>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</si>
  <si>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</si>
  <si>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</si>
  <si>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</si>
  <si>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</si>
  <si>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</si>
  <si>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</si>
  <si>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</si>
  <si>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</si>
  <si>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</si>
  <si>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</si>
  <si>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</si>
  <si>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</si>
  <si>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</si>
  <si>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</si>
  <si>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</si>
  <si>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</si>
  <si>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</si>
  <si>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</si>
  <si>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</si>
  <si>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</si>
  <si>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</si>
  <si>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</si>
  <si>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</si>
  <si>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</si>
  <si>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</si>
  <si>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</si>
  <si>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</si>
  <si>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</si>
  <si>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</si>
  <si>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</si>
  <si>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</si>
  <si>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</si>
  <si>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</si>
  <si>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</si>
  <si>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</si>
  <si>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</si>
  <si>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</si>
  <si>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</si>
  <si>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</si>
  <si>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</si>
  <si>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</si>
  <si>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</si>
  <si>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</si>
  <si>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</si>
  <si>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</si>
  <si>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</si>
  <si>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</si>
  <si>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</si>
  <si>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</si>
  <si>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</si>
  <si>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</si>
  <si>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</si>
  <si>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</si>
  <si>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</si>
  <si>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</si>
  <si>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</si>
  <si>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</si>
  <si>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</si>
  <si>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</si>
  <si>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</si>
  <si>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</si>
  <si>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</si>
  <si>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</si>
  <si>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</si>
  <si>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</si>
  <si>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</si>
  <si>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</si>
  <si>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</si>
  <si>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</si>
  <si>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</si>
  <si>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</si>
  <si>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</si>
  <si>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</si>
  <si>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</si>
  <si>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</si>
  <si>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</si>
  <si>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</si>
  <si>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</si>
  <si>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</si>
  <si>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</si>
  <si>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</si>
  <si>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</si>
  <si>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</si>
  <si>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</si>
  <si>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</si>
  <si>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</si>
  <si>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</si>
  <si>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</si>
  <si>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</si>
  <si>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</si>
  <si>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</si>
  <si>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</si>
  <si>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</si>
  <si>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</si>
  <si>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</si>
  <si>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</si>
  <si>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</si>
  <si>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</si>
  <si>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</si>
  <si>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</si>
  <si>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</si>
  <si>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</si>
  <si>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</si>
  <si>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</si>
  <si>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</si>
  <si>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</si>
  <si>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</si>
  <si>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</si>
  <si>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</si>
  <si>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</si>
  <si>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</si>
  <si>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</si>
  <si>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</si>
  <si>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</si>
  <si>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</si>
  <si>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</si>
  <si>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</si>
  <si>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</si>
  <si>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</si>
  <si>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</si>
  <si>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</si>
  <si>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</si>
  <si>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</si>
  <si>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</si>
  <si>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</si>
  <si>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</si>
  <si>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</si>
  <si>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</si>
  <si>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</si>
  <si>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</si>
  <si>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</si>
  <si>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</si>
  <si>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</si>
  <si>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</si>
  <si>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</si>
  <si>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</si>
  <si>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</si>
  <si>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</si>
  <si>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</si>
  <si>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</si>
  <si>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</si>
  <si>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</si>
  <si>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</si>
  <si>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</si>
  <si>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</si>
  <si>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</si>
  <si>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</si>
  <si>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</si>
  <si>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</si>
  <si>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</si>
  <si>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</si>
  <si>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</si>
  <si>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</si>
  <si>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</si>
  <si>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</si>
  <si>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</si>
  <si>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</si>
  <si>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</si>
  <si>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</si>
  <si>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</si>
  <si>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</si>
  <si>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</si>
  <si>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</si>
  <si>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</si>
  <si>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</si>
  <si>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</si>
  <si>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</si>
  <si>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</si>
  <si>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</si>
  <si>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</si>
  <si>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</si>
  <si>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</si>
  <si>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</si>
  <si>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</si>
  <si>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</si>
  <si>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</si>
  <si>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</si>
  <si>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</si>
  <si>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</si>
  <si>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</si>
  <si>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</si>
  <si>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</si>
  <si>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</si>
  <si>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</si>
  <si>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</si>
  <si>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</si>
  <si>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</si>
  <si>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</si>
  <si>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</si>
  <si>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</si>
  <si>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</si>
  <si>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</si>
  <si>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</si>
  <si>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</si>
  <si>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</si>
  <si>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</si>
  <si>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</si>
  <si>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</si>
  <si>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</si>
  <si>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</si>
  <si>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</si>
  <si>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</si>
  <si>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</si>
  <si>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</si>
  <si>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</si>
  <si>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</si>
  <si>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</si>
  <si>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</si>
  <si>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</si>
  <si>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</si>
  <si>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</si>
  <si>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</si>
  <si>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</si>
  <si>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</si>
  <si>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</si>
  <si>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</si>
  <si>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</si>
  <si>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</si>
  <si>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</si>
  <si>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</si>
  <si>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</si>
  <si>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</si>
  <si>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</si>
  <si>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</si>
  <si>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</si>
  <si>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</si>
  <si>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</si>
  <si>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</si>
  <si>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</si>
  <si>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</si>
  <si>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</si>
  <si>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</si>
  <si>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</si>
  <si>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</si>
  <si>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</si>
  <si>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</si>
  <si>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</si>
  <si>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</si>
  <si>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</si>
  <si>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</si>
  <si>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</si>
  <si>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</si>
  <si>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</si>
  <si>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</si>
  <si>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</si>
  <si>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</si>
  <si>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</si>
  <si>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</si>
  <si>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</si>
  <si>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</si>
  <si>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</si>
  <si>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</si>
  <si>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</si>
  <si>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</si>
  <si>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</si>
  <si>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</si>
  <si>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</si>
  <si>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</si>
  <si>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</si>
  <si>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</si>
  <si>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</si>
  <si>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</si>
  <si>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</si>
  <si>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</si>
  <si>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</si>
  <si>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</si>
  <si>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</si>
  <si>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</si>
  <si>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</si>
  <si>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</si>
  <si>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</si>
  <si>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</si>
  <si>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</si>
  <si>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</si>
  <si>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</si>
  <si>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</si>
  <si>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</si>
  <si>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</si>
  <si>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</si>
  <si>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</si>
  <si>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</si>
  <si>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</si>
  <si>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</si>
  <si>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</si>
  <si>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</si>
  <si>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</si>
  <si>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</si>
  <si>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</si>
  <si>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</si>
  <si>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</si>
  <si>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</si>
  <si>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</si>
  <si>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</si>
  <si>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</si>
  <si>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</si>
  <si>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</si>
  <si>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</si>
  <si>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</si>
  <si>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</si>
  <si>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</si>
  <si>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</si>
  <si>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</si>
  <si>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</si>
  <si>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</si>
  <si>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</si>
  <si>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</si>
  <si>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</si>
  <si>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</si>
  <si>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</si>
  <si>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</si>
  <si>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</si>
  <si>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</si>
  <si>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</si>
  <si>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</si>
  <si>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</si>
  <si>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</si>
  <si>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</si>
  <si>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</si>
  <si>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</si>
  <si>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</si>
  <si>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</si>
  <si>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</si>
  <si>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</si>
  <si>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</si>
  <si>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</si>
  <si>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</si>
  <si>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</si>
  <si>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</si>
  <si>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</si>
  <si>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</si>
  <si>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</si>
  <si>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</si>
  <si>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</si>
  <si>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</si>
  <si>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</si>
  <si>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</si>
  <si>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</si>
  <si>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</si>
  <si>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</si>
  <si>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</si>
  <si>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</si>
  <si>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</si>
  <si>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</si>
  <si>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</si>
  <si>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</si>
  <si>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</si>
  <si>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</si>
  <si>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</si>
  <si>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</si>
  <si>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</si>
  <si>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</si>
  <si>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</si>
  <si>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</si>
  <si>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</si>
  <si>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</si>
  <si>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</si>
  <si>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</si>
  <si>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</si>
  <si>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</si>
  <si>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</si>
  <si>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</si>
  <si>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</si>
  <si>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</si>
  <si>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</si>
  <si>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</si>
  <si>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</si>
  <si>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</si>
  <si>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</si>
  <si>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</si>
  <si>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</si>
  <si>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</si>
  <si>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</si>
  <si>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</si>
  <si>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</si>
  <si>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</si>
  <si>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</si>
  <si>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</si>
  <si>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</si>
  <si>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</si>
  <si>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</si>
  <si>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</si>
  <si>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</si>
  <si>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</si>
  <si>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</si>
  <si>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</si>
  <si>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</si>
  <si>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</si>
  <si>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</si>
  <si>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</si>
  <si>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</si>
  <si>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</si>
  <si>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</si>
  <si>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</si>
  <si>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</si>
  <si>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</si>
  <si>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</si>
  <si>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</si>
  <si>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</si>
  <si>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</si>
  <si>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</si>
  <si>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</si>
  <si>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</si>
  <si>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</si>
  <si>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</si>
  <si>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</si>
  <si>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</si>
  <si>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</si>
  <si>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</si>
  <si>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</si>
  <si>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</si>
  <si>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</si>
  <si>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</si>
  <si>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</si>
  <si>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</si>
  <si>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</si>
  <si>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</si>
  <si>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</si>
  <si>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</si>
  <si>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</si>
  <si>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</si>
  <si>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</si>
  <si>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</si>
  <si>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</si>
  <si>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</si>
  <si>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</si>
  <si>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</si>
  <si>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</si>
  <si>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</si>
  <si>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</si>
  <si>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</si>
  <si>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</si>
  <si>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</si>
  <si>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</si>
  <si>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</si>
  <si>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</si>
  <si>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</si>
  <si>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</si>
  <si>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</si>
  <si>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</si>
  <si>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</si>
  <si>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</si>
  <si>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</si>
  <si>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</si>
  <si>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</si>
  <si>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</si>
  <si>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</si>
  <si>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</si>
  <si>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</si>
  <si>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</si>
  <si>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</si>
  <si>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</si>
  <si>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</si>
  <si>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</si>
  <si>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</si>
  <si>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</si>
  <si>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</si>
  <si>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</si>
  <si>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</si>
  <si>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</si>
  <si>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</si>
  <si>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</si>
  <si>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</si>
  <si>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</si>
  <si>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</si>
  <si>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</si>
  <si>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</si>
  <si>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</si>
  <si>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</si>
  <si>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</si>
  <si>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</si>
  <si>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</si>
  <si>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</si>
  <si>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</si>
  <si>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</si>
  <si>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</si>
  <si>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</si>
  <si>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</si>
  <si>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</si>
  <si>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</si>
  <si>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</si>
  <si>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</si>
  <si>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</si>
  <si>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</si>
  <si>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</si>
  <si>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</si>
  <si>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</si>
  <si>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</si>
  <si>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</si>
  <si>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</si>
  <si>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</si>
  <si>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</si>
  <si>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</si>
  <si>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</si>
  <si>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</si>
  <si>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</si>
  <si>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</si>
  <si>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</si>
  <si>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</si>
  <si>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</si>
  <si>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</si>
  <si>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</si>
  <si>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</si>
  <si>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</si>
  <si>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</si>
  <si>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</si>
  <si>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</si>
  <si>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</si>
  <si>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</si>
  <si>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</si>
  <si>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</si>
  <si>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</si>
  <si>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</si>
  <si>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</si>
  <si>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</si>
  <si>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</si>
  <si>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</si>
  <si>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</si>
  <si>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</si>
  <si>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</si>
  <si>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</si>
  <si>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</si>
  <si>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</si>
  <si>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</si>
  <si>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</si>
  <si>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</si>
  <si>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</si>
  <si>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</si>
  <si>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</si>
  <si>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</si>
  <si>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</si>
  <si>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</si>
  <si>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</si>
  <si>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</si>
  <si>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</si>
  <si>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</si>
  <si>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</si>
  <si>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</si>
  <si>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</si>
  <si>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</si>
  <si>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</si>
  <si>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</si>
  <si>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</si>
  <si>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</si>
  <si>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</si>
  <si>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</si>
  <si>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</si>
  <si>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</si>
  <si>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</si>
  <si>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</si>
  <si>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</si>
  <si>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</si>
  <si>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</si>
  <si>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</si>
  <si>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</si>
  <si>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</si>
  <si>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</si>
  <si>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</si>
  <si>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</si>
  <si>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</si>
  <si>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</si>
  <si>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</si>
  <si>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</si>
  <si>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</si>
  <si>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</si>
  <si>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</si>
  <si>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</si>
  <si>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</si>
  <si>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</si>
  <si>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</si>
  <si>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</si>
  <si>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</si>
  <si>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</si>
  <si>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</si>
  <si>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</si>
  <si>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</si>
  <si>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</si>
  <si>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</si>
  <si>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</si>
  <si>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</si>
  <si>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</si>
  <si>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</si>
  <si>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</si>
  <si>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</si>
  <si>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</si>
  <si>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</si>
  <si>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</si>
  <si>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</si>
  <si>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</si>
  <si>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</si>
  <si>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</si>
  <si>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</si>
  <si>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</si>
  <si>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</si>
  <si>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</si>
  <si>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</si>
  <si>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</si>
  <si>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</si>
  <si>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</si>
  <si>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</si>
  <si>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</si>
  <si>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</si>
  <si>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</si>
  <si>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</si>
  <si>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</si>
  <si>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</si>
  <si>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</si>
  <si>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</si>
  <si>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</si>
  <si>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</si>
  <si>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</si>
  <si>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</si>
  <si>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</si>
  <si>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</si>
  <si>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</si>
  <si>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</si>
  <si>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</si>
  <si>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</si>
  <si>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</si>
  <si>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</si>
  <si>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</si>
  <si>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</si>
  <si>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</si>
  <si>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</si>
  <si>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</si>
  <si>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</si>
  <si>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</si>
  <si>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</si>
  <si>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</si>
  <si>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</si>
  <si>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</si>
  <si>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</si>
  <si>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</si>
  <si>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</si>
  <si>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</si>
  <si>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</si>
  <si>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</si>
  <si>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</si>
  <si>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</si>
  <si>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</si>
  <si>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</si>
  <si>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</si>
  <si>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</si>
  <si>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</si>
  <si>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</si>
  <si>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</si>
  <si>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</si>
  <si>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</si>
  <si>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</si>
  <si>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</si>
  <si>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</si>
  <si>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</si>
  <si>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</si>
  <si>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</si>
  <si>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</si>
  <si>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</si>
  <si>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</si>
  <si>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</si>
  <si>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</si>
  <si>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</si>
  <si>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</si>
  <si>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</si>
  <si>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</si>
  <si>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</si>
  <si>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</si>
  <si>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</si>
  <si>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</si>
  <si>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</si>
  <si>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</si>
  <si>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</si>
  <si>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</si>
  <si>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</si>
  <si>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</si>
  <si>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</si>
  <si>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</si>
  <si>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</si>
  <si>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</si>
  <si>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</si>
  <si>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</si>
  <si>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</si>
  <si>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</si>
  <si>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</si>
  <si>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</si>
  <si>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</si>
  <si>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</si>
  <si>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</si>
  <si>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</si>
  <si>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</si>
  <si>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</si>
  <si>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</si>
  <si>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</si>
  <si>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</si>
  <si>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</si>
  <si>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</si>
  <si>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</si>
  <si>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</si>
  <si>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</si>
  <si>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</si>
  <si>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</si>
  <si>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</si>
  <si>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</si>
  <si>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</si>
  <si>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</si>
  <si>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</si>
  <si>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</si>
  <si>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</si>
  <si>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</si>
  <si>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</si>
  <si>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</si>
  <si>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</si>
  <si>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</si>
  <si>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</si>
  <si>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</si>
  <si>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</si>
  <si>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</si>
  <si>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</si>
  <si>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</si>
  <si>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</si>
  <si>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</si>
  <si>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</si>
  <si>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</si>
  <si>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</si>
  <si>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</si>
  <si>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</si>
  <si>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</si>
  <si>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</si>
  <si>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</si>
  <si>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</si>
  <si>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</si>
  <si>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</si>
  <si>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</si>
  <si>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</si>
  <si>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</si>
  <si>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</si>
  <si>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</si>
  <si>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</si>
  <si>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</si>
  <si>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</si>
  <si>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</si>
  <si>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</si>
  <si>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</si>
  <si>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</si>
  <si>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</si>
  <si>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</si>
  <si>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</si>
  <si>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</si>
  <si>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</si>
  <si>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</si>
  <si>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</si>
  <si>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</si>
  <si>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</si>
  <si>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</si>
  <si>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</si>
  <si>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</si>
  <si>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</si>
  <si>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</si>
  <si>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</si>
  <si>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</si>
  <si>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</si>
  <si>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</si>
  <si>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</si>
  <si>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</si>
  <si>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</si>
  <si>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</si>
  <si>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</si>
  <si>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</si>
  <si>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</si>
  <si>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</si>
  <si>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</si>
  <si>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</si>
  <si>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</si>
  <si>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</si>
  <si>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</si>
  <si>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</si>
  <si>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</si>
  <si>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</si>
  <si>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</si>
  <si>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</si>
  <si>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</si>
  <si>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</si>
  <si>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</si>
  <si>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</si>
  <si>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</si>
  <si>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</si>
  <si>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</si>
  <si>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</si>
  <si>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</si>
  <si>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</si>
  <si>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</si>
  <si>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</si>
  <si>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</si>
  <si>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</si>
  <si>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</si>
  <si>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</si>
  <si>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</si>
  <si>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</si>
  <si>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</si>
  <si>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</si>
  <si>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</si>
  <si>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</si>
  <si>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</si>
  <si>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</si>
  <si>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</si>
  <si>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</si>
  <si>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</si>
  <si>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</si>
  <si>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</si>
  <si>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</si>
  <si>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</si>
  <si>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</si>
  <si>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</si>
  <si>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</si>
  <si>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</si>
  <si>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</si>
  <si>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</si>
  <si>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</si>
  <si>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</si>
  <si>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</si>
  <si>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</si>
  <si>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</si>
  <si>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</si>
  <si>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</si>
  <si>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</si>
  <si>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</si>
  <si>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</si>
  <si>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</si>
  <si>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</si>
  <si>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</si>
  <si>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</si>
  <si>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</si>
  <si>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</si>
  <si>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</si>
  <si>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</si>
  <si>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</si>
  <si>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</si>
  <si>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</si>
  <si>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</si>
  <si>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</si>
  <si>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</si>
  <si>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</si>
  <si>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</si>
  <si>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</si>
  <si>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</si>
  <si>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</si>
  <si>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</si>
  <si>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</si>
  <si>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</si>
  <si>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</si>
  <si>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</si>
  <si>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</si>
  <si>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</si>
  <si>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</si>
  <si>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</si>
  <si>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</si>
  <si>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</si>
  <si>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</si>
  <si>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</si>
  <si>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</si>
  <si>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</si>
  <si>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</si>
  <si>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</si>
  <si>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</si>
  <si>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</si>
  <si>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</si>
  <si>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</si>
  <si>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</si>
  <si>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</si>
  <si>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</si>
  <si>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</si>
  <si>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</si>
  <si>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</si>
  <si>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</si>
  <si>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</si>
  <si>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</si>
  <si>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</si>
  <si>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</si>
  <si>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</si>
  <si>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</si>
  <si>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</si>
  <si>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</si>
  <si>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</si>
  <si>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</si>
  <si>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</si>
  <si>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</si>
  <si>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</si>
  <si>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</si>
  <si>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</si>
  <si>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</si>
  <si>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</si>
  <si>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</si>
  <si>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</si>
  <si>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</si>
  <si>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</si>
  <si>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</si>
  <si>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</si>
  <si>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</si>
  <si>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</si>
  <si>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</si>
  <si>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</si>
  <si>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</si>
  <si>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</si>
  <si>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</si>
  <si>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</si>
  <si>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</si>
  <si>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</si>
  <si>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</si>
  <si>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</si>
  <si>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</si>
  <si>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</si>
  <si>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</si>
  <si>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</si>
  <si>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</si>
  <si>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</si>
  <si>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</si>
  <si>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</si>
  <si>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</si>
  <si>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</si>
  <si>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</si>
  <si>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</si>
  <si>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</si>
  <si>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</si>
  <si>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</si>
  <si>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</si>
  <si>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</si>
  <si>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</si>
  <si>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</si>
  <si>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</si>
  <si>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</si>
  <si>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</si>
  <si>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</si>
  <si>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</si>
  <si>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</si>
  <si>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</si>
  <si>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</si>
  <si>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</si>
  <si>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</si>
  <si>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</si>
  <si>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</si>
  <si>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</si>
  <si>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</si>
  <si>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</si>
  <si>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</si>
  <si>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</si>
  <si>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</si>
  <si>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</si>
  <si>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</si>
  <si>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</si>
  <si>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</si>
  <si>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</si>
  <si>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</si>
  <si>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</si>
  <si>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</si>
  <si>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</si>
  <si>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</si>
  <si>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</si>
  <si>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</si>
  <si>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</si>
  <si>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</si>
  <si>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</si>
  <si>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</si>
  <si>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</si>
  <si>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</si>
  <si>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</si>
  <si>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</si>
  <si>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</si>
  <si>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</si>
  <si>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</si>
  <si>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</si>
  <si>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</si>
  <si>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</si>
  <si>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</si>
  <si>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</si>
  <si>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</si>
  <si>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</si>
  <si>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</si>
  <si>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</si>
  <si>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</si>
  <si>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</si>
  <si>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</si>
  <si>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</si>
  <si>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</si>
  <si>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</si>
  <si>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</si>
  <si>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</si>
  <si>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</si>
  <si>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</si>
  <si>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</si>
  <si>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</si>
  <si>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</si>
  <si>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</si>
  <si>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</si>
  <si>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</si>
  <si>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</si>
  <si>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</si>
  <si>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</si>
  <si>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</si>
  <si>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</si>
  <si>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</si>
  <si>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</si>
  <si>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</si>
  <si>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</si>
  <si>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</si>
  <si>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</si>
  <si>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</si>
  <si>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</si>
  <si>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</si>
  <si>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</si>
  <si>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</si>
  <si>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</si>
  <si>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</si>
  <si>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</si>
  <si>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</si>
  <si>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</si>
  <si>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</si>
  <si>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</si>
  <si>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</si>
  <si>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</si>
  <si>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</si>
  <si>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</si>
  <si>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</si>
  <si>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</si>
  <si>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</si>
  <si>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</si>
  <si>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</si>
  <si>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</si>
  <si>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</si>
  <si>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</si>
  <si>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</si>
  <si>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</si>
  <si>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</si>
  <si>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</si>
  <si>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</si>
  <si>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</si>
  <si>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</si>
  <si>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</si>
  <si>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</si>
  <si>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</si>
  <si>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</si>
  <si>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</si>
  <si>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</si>
  <si>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</si>
  <si>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</si>
  <si>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</si>
  <si>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</si>
  <si>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</si>
  <si>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</si>
  <si>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</si>
  <si>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</si>
  <si>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</si>
  <si>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</si>
  <si>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</si>
  <si>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</si>
  <si>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</si>
  <si>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</si>
  <si>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</si>
  <si>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</si>
  <si>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</si>
  <si>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</si>
  <si>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</si>
  <si>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</si>
  <si>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</si>
  <si>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</si>
  <si>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</si>
  <si>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</si>
  <si>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</si>
  <si>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</si>
  <si>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</si>
  <si>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</si>
  <si>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</si>
  <si>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</si>
  <si>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</si>
  <si>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</si>
  <si>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</si>
  <si>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</si>
  <si>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</si>
  <si>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</si>
  <si>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</si>
  <si>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</si>
  <si>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</si>
  <si>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</si>
  <si>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</si>
  <si>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</si>
  <si>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</si>
  <si>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</si>
  <si>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</si>
  <si>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</si>
  <si>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</si>
  <si>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</si>
  <si>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</si>
  <si>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</si>
  <si>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</si>
  <si>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</si>
  <si>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</si>
  <si>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</si>
  <si>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</si>
  <si>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</si>
  <si>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</si>
  <si>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</si>
  <si>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</si>
  <si>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</si>
  <si>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</si>
  <si>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</si>
  <si>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</si>
  <si>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</si>
  <si>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</si>
  <si>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</si>
  <si>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</si>
  <si>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</si>
  <si>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</si>
  <si>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</si>
  <si>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</si>
  <si>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</si>
  <si>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</si>
  <si>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</si>
  <si>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</si>
  <si>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</si>
  <si>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</si>
  <si>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</si>
  <si>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</si>
  <si>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</si>
  <si>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</si>
  <si>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</si>
  <si>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</si>
  <si>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</si>
  <si>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</si>
  <si>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</si>
  <si>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</si>
  <si>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</si>
  <si>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</si>
  <si>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</si>
  <si>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</si>
  <si>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</si>
  <si>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</si>
  <si>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</si>
  <si>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</si>
  <si>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</si>
  <si>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</si>
  <si>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</si>
  <si>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</si>
  <si>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</si>
  <si>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</si>
  <si>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</si>
  <si>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</si>
  <si>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</si>
  <si>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</si>
  <si>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</si>
  <si>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</si>
  <si>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</si>
  <si>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</si>
  <si>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</si>
  <si>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</si>
  <si>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</si>
  <si>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</si>
  <si>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</si>
  <si>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</si>
  <si>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</si>
  <si>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</si>
  <si>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</si>
  <si>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</si>
  <si>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</si>
  <si>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</si>
  <si>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</si>
  <si>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</si>
  <si>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</si>
  <si>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</si>
  <si>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</si>
  <si>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</si>
  <si>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</si>
  <si>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</si>
  <si>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</si>
  <si>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</si>
  <si>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</si>
  <si>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</si>
  <si>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</si>
  <si>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</si>
  <si>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</si>
  <si>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</si>
  <si>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</si>
  <si>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</si>
  <si>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</si>
  <si>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</si>
  <si>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</si>
  <si>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</si>
  <si>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</si>
  <si>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</si>
  <si>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</si>
  <si>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</si>
  <si>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</si>
  <si>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</si>
  <si>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</si>
  <si>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</si>
  <si>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</si>
  <si>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</si>
  <si>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</si>
  <si>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</si>
  <si>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</si>
  <si>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</si>
  <si>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</si>
  <si>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</si>
  <si>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</si>
  <si>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</si>
  <si>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</si>
  <si>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</si>
  <si>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</si>
  <si>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</si>
  <si>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</si>
  <si>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</si>
  <si>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</si>
  <si>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</si>
  <si>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</si>
  <si>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</si>
  <si>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</si>
  <si>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</si>
  <si>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</si>
  <si>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</si>
  <si>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</si>
  <si>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</si>
  <si>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</si>
  <si>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</si>
  <si>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</si>
  <si>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</si>
  <si>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</si>
  <si>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</si>
  <si>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</si>
  <si>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</si>
  <si>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</si>
  <si>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</si>
  <si>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</si>
  <si>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</si>
  <si>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</si>
  <si>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</si>
  <si>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</si>
  <si>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</si>
  <si>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</si>
  <si>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</si>
  <si>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</si>
  <si>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</si>
  <si>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</si>
  <si>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</si>
  <si>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</si>
  <si>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</si>
  <si>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</si>
  <si>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</si>
  <si>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</si>
  <si>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</si>
  <si>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</si>
  <si>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</si>
  <si>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</si>
  <si>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</si>
  <si>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</si>
  <si>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</si>
  <si>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</si>
  <si>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</si>
  <si>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</si>
  <si>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</si>
  <si>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</si>
  <si>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</si>
  <si>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</si>
  <si>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</si>
  <si>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</si>
  <si>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</si>
  <si>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</si>
  <si>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</si>
  <si>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</si>
  <si>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</si>
  <si>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</si>
  <si>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</si>
  <si>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</si>
  <si>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</si>
  <si>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</si>
  <si>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</si>
  <si>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</si>
  <si>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</si>
  <si>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</si>
  <si>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</si>
  <si>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</si>
  <si>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</si>
  <si>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</si>
  <si>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</si>
  <si>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</si>
  <si>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</si>
  <si>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</si>
  <si>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</si>
  <si>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</si>
  <si>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</si>
  <si>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</si>
  <si>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</si>
  <si>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</si>
  <si>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</si>
  <si>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</si>
  <si>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</si>
  <si>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</si>
  <si>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</si>
  <si>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</si>
  <si>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</si>
  <si>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</si>
  <si>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</si>
  <si>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</si>
  <si>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</si>
  <si>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</si>
  <si>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</si>
  <si>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</si>
  <si>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</si>
  <si>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</si>
  <si>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</si>
  <si>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</si>
  <si>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</si>
  <si>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</si>
  <si>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</si>
  <si>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</si>
  <si>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</si>
  <si>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</si>
  <si>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</si>
  <si>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</si>
  <si>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</si>
  <si>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</si>
  <si>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</si>
  <si>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</si>
  <si>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</si>
  <si>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</si>
  <si>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</si>
  <si>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</si>
  <si>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</si>
  <si>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</si>
  <si>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</si>
  <si>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</si>
  <si>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</si>
  <si>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</si>
  <si>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</si>
  <si>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</si>
  <si>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</si>
  <si>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</si>
  <si>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</si>
  <si>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</si>
  <si>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</si>
  <si>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</si>
  <si>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</si>
  <si>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</si>
  <si>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</si>
  <si>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</si>
  <si>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</si>
  <si>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</si>
  <si>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</si>
  <si>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</si>
  <si>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</si>
  <si>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</si>
  <si>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</si>
  <si>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</si>
  <si>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</si>
  <si>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</si>
  <si>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</si>
  <si>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</si>
  <si>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</si>
  <si>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</si>
  <si>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</si>
  <si>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</si>
  <si>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</si>
  <si>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</si>
  <si>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</si>
  <si>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</si>
  <si>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</si>
  <si>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</si>
  <si>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</si>
  <si>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</si>
  <si>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</si>
  <si>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</si>
  <si>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</si>
  <si>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</si>
  <si>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</si>
  <si>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</si>
  <si>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</si>
  <si>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</si>
  <si>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</si>
  <si>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</si>
  <si>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</si>
  <si>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</si>
  <si>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</si>
  <si>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</si>
  <si>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</si>
  <si>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</si>
  <si>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</si>
  <si>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</si>
  <si>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</si>
  <si>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</si>
  <si>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</si>
  <si>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</si>
  <si>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</si>
  <si>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</si>
  <si>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</si>
  <si>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</si>
  <si>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</si>
  <si>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</si>
  <si>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</si>
  <si>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</si>
  <si>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</si>
  <si>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</si>
  <si>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</si>
  <si>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</si>
  <si>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</si>
  <si>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</si>
  <si>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</si>
  <si>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</si>
  <si>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</si>
  <si>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</si>
  <si>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</si>
  <si>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</si>
  <si>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</si>
  <si>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</si>
  <si>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</si>
  <si>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</si>
  <si>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</si>
  <si>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</si>
  <si>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</si>
  <si>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</si>
  <si>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</si>
  <si>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</si>
  <si>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</si>
  <si>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</si>
  <si>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</si>
  <si>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</si>
  <si>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</si>
  <si>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</si>
  <si>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</si>
  <si>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</si>
  <si>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</si>
  <si>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</si>
  <si>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</si>
  <si>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</si>
  <si>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</si>
  <si>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</si>
  <si>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</si>
  <si>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</si>
  <si>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</si>
  <si>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</si>
  <si>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</si>
  <si>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</si>
  <si>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</si>
  <si>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</si>
  <si>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</si>
  <si>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</si>
  <si>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</si>
  <si>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</si>
  <si>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</si>
  <si>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</si>
  <si>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</si>
  <si>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</si>
  <si>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</si>
  <si>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</si>
  <si>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</si>
  <si>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</si>
  <si>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</si>
  <si>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</si>
  <si>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</si>
  <si>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</si>
  <si>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</si>
  <si>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</si>
  <si>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</si>
  <si>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</si>
  <si>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</si>
  <si>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</si>
  <si>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</si>
  <si>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</si>
  <si>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</si>
  <si>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</si>
  <si>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</si>
  <si>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</si>
  <si>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</si>
  <si>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</si>
  <si>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</si>
  <si>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</si>
  <si>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</si>
  <si>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</si>
  <si>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</si>
  <si>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</si>
  <si>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</si>
  <si>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</si>
  <si>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</si>
  <si>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</si>
  <si>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</si>
  <si>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</si>
  <si>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</si>
  <si>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</si>
  <si>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</si>
  <si>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</si>
  <si>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</si>
  <si>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</si>
  <si>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</si>
  <si>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</si>
  <si>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</si>
  <si>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</si>
  <si>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</si>
  <si>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</si>
  <si>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</si>
  <si>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</si>
  <si>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</si>
  <si>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</si>
  <si>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</si>
  <si>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</si>
  <si>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</si>
  <si>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</si>
  <si>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</si>
  <si>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</si>
  <si>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</si>
  <si>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</si>
  <si>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</si>
  <si>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</si>
  <si>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</si>
  <si>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</si>
  <si>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</si>
  <si>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</si>
  <si>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</si>
  <si>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</si>
  <si>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</si>
  <si>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</si>
  <si>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</si>
  <si>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</si>
  <si>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</si>
  <si>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</si>
  <si>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</si>
  <si>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</si>
  <si>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</si>
  <si>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</si>
  <si>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</si>
  <si>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</si>
  <si>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</si>
  <si>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</si>
  <si>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</si>
  <si>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</si>
  <si>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</si>
  <si>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</si>
  <si>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</si>
  <si>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</si>
  <si>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</si>
  <si>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</si>
  <si>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</si>
  <si>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</si>
  <si>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</si>
  <si>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</si>
  <si>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</si>
  <si>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</si>
  <si>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</si>
  <si>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</si>
  <si>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</si>
  <si>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</si>
  <si>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</si>
  <si>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</si>
  <si>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</si>
  <si>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</si>
  <si>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</si>
  <si>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</si>
  <si>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</si>
  <si>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</si>
  <si>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</si>
  <si>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</si>
  <si>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</si>
  <si>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</si>
  <si>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</si>
  <si>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</si>
  <si>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</si>
  <si>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</si>
  <si>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</si>
  <si>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</si>
  <si>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</si>
  <si>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</si>
  <si>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</si>
  <si>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</si>
  <si>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</si>
  <si>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</si>
  <si>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</si>
  <si>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</si>
  <si>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</si>
  <si>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</si>
  <si>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</si>
  <si>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</si>
  <si>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</si>
  <si>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</si>
  <si>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</si>
  <si>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</si>
  <si>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</si>
  <si>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</si>
  <si>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</si>
  <si>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</si>
  <si>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</si>
  <si>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</si>
  <si>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</si>
  <si>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</si>
  <si>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</si>
  <si>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</si>
  <si>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</si>
  <si>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</si>
  <si>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</si>
  <si>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</si>
  <si>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</si>
  <si>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</si>
  <si>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</si>
  <si>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</si>
  <si>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</si>
  <si>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</si>
  <si>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</si>
  <si>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</si>
  <si>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</si>
  <si>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</si>
  <si>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</si>
  <si>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</si>
  <si>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</si>
  <si>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</si>
  <si>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</si>
  <si>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</si>
  <si>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</si>
  <si>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</si>
  <si>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</si>
  <si>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</si>
  <si>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</si>
  <si>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</si>
  <si>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</si>
  <si>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</si>
  <si>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</si>
  <si>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</si>
  <si>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</si>
  <si>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</si>
  <si>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</si>
  <si>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</si>
  <si>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</si>
  <si>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</si>
  <si>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</si>
  <si>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</si>
  <si>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</si>
  <si>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</si>
  <si>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</si>
  <si>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</si>
  <si>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</si>
  <si>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</si>
  <si>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</si>
  <si>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</si>
  <si>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</si>
  <si>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</si>
  <si>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</si>
  <si>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</si>
  <si>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</si>
  <si>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</si>
  <si>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</si>
  <si>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</si>
  <si>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</si>
  <si>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</si>
  <si>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</si>
  <si>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</si>
  <si>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</si>
  <si>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</si>
  <si>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</si>
  <si>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</si>
  <si>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</si>
  <si>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</si>
  <si>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</si>
  <si>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</si>
  <si>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</si>
  <si>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</si>
  <si>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</si>
  <si>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</si>
  <si>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</si>
  <si>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</si>
  <si>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</si>
  <si>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</si>
  <si>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</si>
  <si>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</si>
  <si>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</si>
  <si>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</si>
  <si>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</si>
  <si>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</si>
  <si>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</si>
  <si>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</si>
  <si>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</si>
  <si>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</si>
  <si>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</si>
  <si>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</si>
  <si>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</si>
  <si>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</si>
  <si>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</si>
  <si>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</si>
  <si>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</si>
  <si>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</si>
  <si>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</si>
  <si>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</si>
  <si>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</si>
  <si>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</si>
  <si>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</si>
  <si>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</si>
  <si>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</si>
  <si>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</si>
  <si>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</si>
  <si>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</si>
  <si>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</si>
  <si>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</si>
  <si>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</si>
  <si>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</si>
  <si>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</si>
  <si>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</si>
  <si>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</si>
  <si>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</si>
  <si>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</si>
  <si>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</si>
  <si>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</si>
  <si>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</si>
  <si>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</si>
  <si>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</si>
  <si>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</si>
  <si>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</si>
  <si>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</si>
  <si>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</si>
  <si>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</si>
  <si>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</si>
  <si>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</si>
  <si>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</si>
  <si>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</si>
  <si>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</si>
  <si>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</si>
  <si>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</si>
  <si>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</si>
  <si>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</si>
  <si>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</si>
  <si>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</si>
  <si>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</si>
  <si>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</si>
  <si>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</si>
  <si>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</si>
  <si>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</si>
  <si>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</si>
  <si>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</si>
  <si>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</si>
  <si>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</si>
  <si>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</si>
  <si>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</si>
  <si>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</si>
  <si>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</si>
  <si>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</si>
  <si>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</si>
  <si>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</si>
  <si>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</si>
  <si>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</si>
  <si>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</si>
  <si>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</si>
  <si>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</si>
  <si>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</si>
  <si>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</si>
  <si>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</si>
  <si>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</si>
  <si>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</si>
  <si>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</si>
  <si>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</si>
  <si>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</si>
  <si>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</si>
  <si>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</si>
  <si>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</si>
  <si>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</si>
  <si>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</si>
  <si>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</si>
  <si>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</si>
  <si>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</si>
  <si>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</si>
  <si>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</si>
  <si>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</si>
  <si>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</si>
  <si>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</si>
  <si>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</si>
  <si>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</si>
  <si>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</si>
  <si>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</si>
  <si>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</si>
  <si>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</si>
  <si>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</si>
  <si>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</si>
  <si>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</si>
  <si>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</si>
  <si>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</si>
  <si>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</si>
  <si>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</si>
  <si>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</si>
  <si>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</si>
  <si>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</si>
  <si>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</si>
  <si>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</si>
  <si>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</si>
  <si>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</si>
  <si>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</si>
  <si>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</si>
  <si>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</si>
  <si>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</si>
  <si>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</si>
  <si>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</si>
  <si>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</si>
  <si>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</si>
  <si>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</si>
  <si>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</si>
  <si>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</si>
  <si>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</si>
  <si>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</si>
  <si>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</si>
  <si>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</si>
  <si>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</si>
  <si>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</si>
  <si>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</si>
  <si>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</si>
  <si>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</si>
  <si>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</si>
  <si>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</si>
  <si>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</si>
  <si>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</si>
  <si>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</si>
  <si>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</si>
  <si>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</si>
  <si>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</si>
  <si>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</si>
  <si>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</si>
  <si>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</si>
  <si>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</si>
  <si>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</si>
  <si>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</si>
  <si>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</si>
  <si>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</si>
  <si>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</si>
  <si>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</si>
  <si>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</si>
  <si>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</si>
  <si>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</si>
  <si>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</si>
  <si>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</si>
  <si>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</si>
  <si>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</si>
  <si>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</si>
  <si>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</si>
  <si>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</si>
  <si>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</si>
  <si>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</si>
  <si>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</si>
  <si>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</si>
  <si>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</si>
  <si>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</si>
  <si>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</si>
  <si>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</si>
  <si>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</si>
  <si>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</si>
  <si>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</si>
  <si>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</si>
  <si>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</si>
  <si>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</si>
  <si>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</si>
  <si>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</si>
  <si>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</si>
  <si>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</si>
  <si>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</si>
  <si>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</si>
  <si>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</si>
  <si>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</si>
  <si>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</si>
  <si>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</si>
  <si>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</si>
  <si>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</si>
  <si>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</si>
  <si>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</si>
  <si>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</si>
  <si>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</si>
  <si>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</si>
  <si>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</si>
  <si>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</si>
  <si>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</si>
  <si>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</si>
  <si>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</si>
  <si>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</si>
  <si>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</si>
  <si>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</si>
  <si>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</si>
  <si>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</si>
  <si>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</si>
  <si>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</si>
  <si>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</si>
  <si>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</si>
  <si>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</si>
  <si>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</si>
  <si>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</si>
  <si>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</si>
  <si>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</si>
  <si>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</si>
  <si>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</si>
  <si>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</si>
  <si>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</si>
  <si>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</si>
  <si>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</si>
  <si>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</si>
  <si>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</si>
  <si>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</si>
  <si>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</si>
  <si>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</si>
  <si>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</si>
  <si>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</si>
  <si>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</si>
  <si>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</si>
  <si>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</si>
  <si>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</si>
  <si>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</si>
  <si>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</si>
  <si>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</si>
  <si>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</si>
  <si>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</si>
  <si>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</si>
  <si>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</si>
  <si>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</si>
  <si>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</si>
  <si>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</si>
  <si>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</si>
  <si>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</si>
  <si>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</si>
  <si>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</si>
  <si>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</si>
  <si>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</si>
  <si>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</si>
  <si>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</si>
  <si>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</si>
  <si>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</si>
  <si>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</si>
  <si>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</si>
  <si>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</si>
  <si>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</si>
  <si>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</si>
  <si>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</si>
  <si>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</si>
  <si>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</si>
  <si>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</si>
  <si>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</si>
  <si>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</si>
  <si>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</si>
  <si>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</si>
  <si>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</si>
  <si>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</si>
  <si>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</si>
  <si>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</si>
  <si>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</si>
  <si>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</si>
  <si>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</si>
  <si>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</si>
  <si>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</si>
  <si>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</si>
  <si>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</si>
  <si>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</si>
  <si>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</si>
  <si>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</si>
  <si>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</si>
  <si>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</si>
  <si>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</si>
  <si>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</si>
  <si>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</si>
  <si>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</si>
  <si>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</si>
  <si>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</si>
  <si>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</si>
  <si>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</si>
  <si>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</si>
  <si>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</si>
  <si>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</si>
  <si>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</si>
  <si>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</si>
  <si>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</si>
  <si>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</si>
  <si>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</si>
  <si>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</si>
  <si>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</si>
  <si>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</si>
  <si>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</si>
  <si>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</si>
  <si>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</si>
  <si>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</si>
  <si>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</si>
  <si>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</si>
  <si>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</si>
  <si>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</si>
  <si>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</si>
  <si>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</si>
  <si>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</si>
  <si>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</si>
  <si>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</si>
  <si>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</si>
  <si>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</si>
  <si>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</si>
  <si>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</si>
  <si>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</si>
  <si>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</si>
  <si>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</si>
  <si>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</si>
  <si>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</si>
  <si>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</si>
  <si>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</si>
  <si>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</si>
  <si>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</si>
  <si>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</si>
  <si>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</si>
  <si>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</si>
  <si>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</si>
  <si>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</si>
  <si>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</si>
  <si>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</si>
  <si>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</si>
  <si>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</si>
  <si>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</si>
  <si>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</si>
  <si>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</si>
  <si>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</si>
  <si>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</si>
  <si>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</si>
  <si>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</si>
  <si>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</si>
  <si>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</si>
  <si>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</si>
  <si>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</si>
  <si>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</si>
  <si>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</si>
  <si>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</si>
  <si>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</si>
  <si>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</si>
  <si>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</si>
  <si>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</si>
  <si>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</si>
  <si>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</si>
  <si>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</si>
  <si>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</si>
  <si>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</si>
  <si>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</si>
  <si>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</si>
  <si>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</si>
  <si>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</si>
  <si>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</si>
  <si>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</si>
  <si>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</si>
  <si>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</si>
  <si>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</si>
  <si>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</si>
  <si>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</si>
  <si>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</si>
  <si>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</si>
  <si>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</si>
  <si>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</si>
  <si>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</si>
  <si>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</si>
  <si>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</si>
  <si>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</si>
  <si>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</si>
  <si>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</si>
  <si>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</si>
  <si>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</si>
  <si>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</si>
  <si>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</si>
  <si>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</si>
  <si>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</si>
  <si>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</si>
  <si>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</si>
  <si>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</si>
  <si>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</si>
  <si>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</si>
  <si>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</si>
  <si>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</si>
  <si>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</si>
  <si>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</si>
  <si>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</si>
  <si>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</si>
  <si>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</si>
  <si>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</si>
  <si>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</si>
  <si>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</si>
  <si>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</si>
  <si>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</si>
  <si>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</si>
  <si>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</si>
  <si>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</si>
  <si>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</si>
  <si>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</si>
  <si>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</si>
  <si>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</si>
  <si>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</si>
  <si>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</si>
  <si>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</si>
  <si>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</si>
  <si>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</si>
  <si>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</si>
  <si>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</si>
  <si>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</si>
  <si>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</si>
  <si>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</si>
  <si>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</si>
  <si>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</si>
  <si>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</si>
  <si>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</si>
  <si>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</si>
  <si>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</si>
  <si>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</si>
  <si>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</si>
  <si>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</si>
  <si>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</si>
  <si>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</si>
  <si>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</si>
  <si>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</si>
  <si>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</si>
  <si>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</si>
  <si>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</si>
  <si>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</si>
  <si>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</si>
  <si>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</si>
  <si>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</si>
  <si>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</si>
  <si>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</si>
  <si>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</si>
  <si>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</si>
  <si>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</si>
  <si>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</si>
  <si>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</si>
  <si>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</si>
  <si>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</si>
  <si>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</si>
  <si>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</si>
  <si>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</si>
  <si>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</si>
  <si>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</si>
  <si>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</si>
  <si>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</si>
  <si>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</si>
  <si>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</si>
  <si>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</si>
  <si>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</si>
  <si>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</si>
  <si>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</si>
  <si>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</si>
  <si>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</si>
  <si>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</si>
  <si>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</si>
  <si>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</si>
  <si>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</si>
  <si>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</si>
  <si>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</si>
  <si>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</si>
  <si>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</si>
  <si>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</si>
  <si>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</si>
  <si>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</si>
  <si>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</si>
  <si>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</si>
  <si>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</si>
  <si>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</si>
  <si>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</si>
  <si>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</si>
  <si>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</si>
  <si>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</si>
  <si>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</si>
  <si>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</si>
  <si>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</si>
  <si>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</si>
  <si>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</si>
  <si>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</si>
  <si>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</si>
  <si>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</si>
  <si>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</si>
  <si>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</si>
  <si>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</si>
  <si>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</si>
  <si>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</si>
  <si>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</si>
  <si>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</si>
  <si>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</si>
  <si>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</si>
  <si>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</si>
  <si>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</si>
  <si>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</si>
  <si>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</si>
  <si>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</si>
  <si>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</si>
  <si>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</si>
  <si>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</si>
  <si>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</si>
  <si>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</si>
  <si>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</si>
  <si>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</si>
  <si>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</si>
  <si>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</si>
  <si>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</si>
  <si>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</si>
  <si>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</si>
  <si>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</si>
  <si>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</si>
  <si>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</si>
  <si>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</si>
  <si>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</si>
  <si>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</si>
  <si>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</si>
  <si>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</si>
  <si>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</si>
  <si>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</si>
  <si>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</si>
  <si>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</si>
  <si>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</si>
  <si>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</si>
  <si>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</si>
  <si>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</si>
  <si>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</si>
  <si>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</si>
  <si>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</si>
  <si>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</si>
  <si>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</si>
  <si>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</si>
  <si>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</si>
  <si>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</si>
  <si>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</si>
  <si>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</si>
  <si>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</si>
  <si>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</si>
  <si>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</si>
  <si>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</si>
  <si>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</si>
  <si>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</si>
  <si>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</si>
  <si>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</si>
  <si>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</si>
  <si>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</si>
  <si>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</si>
  <si>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</si>
  <si>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</si>
  <si>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</si>
  <si>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</si>
  <si>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</si>
  <si>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</si>
  <si>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</si>
  <si>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</si>
  <si>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</si>
  <si>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</si>
  <si>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</si>
  <si>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</si>
  <si>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</si>
  <si>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</si>
  <si>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</si>
  <si>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</si>
  <si>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</si>
  <si>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</si>
  <si>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</si>
  <si>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</si>
  <si>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</si>
  <si>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</si>
  <si>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</si>
  <si>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</si>
  <si>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</si>
  <si>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</si>
  <si>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</si>
  <si>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</si>
  <si>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</si>
  <si>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</si>
  <si>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</si>
  <si>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</si>
  <si>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</si>
  <si>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</si>
  <si>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</si>
  <si>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</si>
  <si>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</si>
  <si>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</si>
  <si>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</si>
  <si>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</si>
  <si>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</si>
  <si>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</si>
  <si>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</si>
  <si>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</si>
  <si>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</si>
  <si>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</si>
  <si>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</si>
  <si>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</si>
  <si>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</si>
  <si>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</si>
  <si>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</si>
  <si>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</si>
  <si>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</si>
  <si>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</si>
  <si>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</si>
  <si>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</si>
  <si>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</si>
  <si>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</si>
  <si>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</si>
  <si>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</si>
  <si>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</si>
  <si>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</si>
  <si>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</si>
  <si>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</si>
  <si>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</si>
  <si>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</si>
  <si>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</si>
  <si>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</si>
  <si>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</si>
  <si>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</si>
  <si>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</si>
  <si>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</si>
  <si>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</si>
  <si>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</si>
  <si>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</si>
  <si>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</si>
  <si>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</si>
  <si>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</si>
  <si>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</si>
  <si>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</si>
  <si>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</si>
  <si>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</si>
  <si>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</si>
  <si>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</si>
  <si>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</si>
  <si>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</si>
  <si>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</si>
  <si>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</si>
  <si>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</si>
  <si>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</si>
  <si>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</si>
  <si>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</si>
  <si>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</si>
  <si>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</si>
  <si>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</si>
  <si>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</si>
  <si>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</si>
  <si>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</si>
  <si>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</si>
  <si>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</si>
  <si>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</si>
  <si>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</si>
  <si>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</si>
  <si>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</si>
  <si>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</si>
  <si>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</si>
  <si>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</si>
  <si>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</si>
  <si>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</si>
  <si>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</si>
  <si>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</si>
  <si>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</si>
  <si>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</si>
  <si>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</si>
  <si>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</si>
  <si>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</si>
  <si>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</si>
  <si>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</si>
  <si>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</si>
  <si>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</si>
  <si>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</si>
  <si>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</si>
  <si>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</si>
  <si>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</si>
  <si>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</si>
  <si>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</si>
  <si>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</si>
  <si>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</si>
  <si>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</si>
  <si>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</si>
  <si>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</si>
  <si>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</si>
  <si>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</si>
  <si>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</si>
  <si>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</si>
  <si>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</si>
  <si>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</si>
  <si>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</si>
  <si>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</si>
  <si>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</si>
  <si>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</si>
  <si>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</si>
  <si>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</si>
  <si>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</si>
  <si>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</si>
  <si>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</si>
  <si>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</si>
  <si>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</si>
  <si>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</si>
  <si>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</si>
  <si>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</si>
  <si>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</si>
  <si>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</si>
  <si>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</si>
  <si>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</si>
  <si>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</si>
  <si>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</si>
  <si>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</si>
  <si>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</si>
  <si>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</si>
  <si>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</si>
  <si>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</si>
  <si>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</si>
  <si>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</si>
  <si>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</si>
  <si>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</si>
  <si>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</si>
  <si>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</si>
  <si>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</si>
  <si>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</si>
  <si>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</si>
  <si>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</si>
  <si>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</si>
  <si>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</si>
  <si>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</si>
  <si>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</si>
  <si>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</si>
  <si>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</si>
  <si>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</si>
  <si>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</si>
  <si>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</si>
  <si>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</si>
  <si>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</si>
  <si>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</si>
  <si>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</si>
  <si>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</si>
  <si>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</si>
  <si>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</si>
  <si>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</si>
  <si>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</si>
  <si>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</si>
  <si>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</si>
  <si>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</si>
  <si>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</si>
  <si>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</si>
  <si>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</si>
  <si>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</si>
  <si>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</si>
  <si>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</si>
  <si>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</si>
  <si>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</si>
  <si>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</si>
  <si>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</si>
  <si>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</si>
  <si>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</si>
  <si>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</si>
  <si>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</si>
  <si>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</si>
  <si>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</si>
  <si>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</si>
  <si>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</si>
  <si>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</si>
  <si>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</si>
  <si>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</si>
  <si>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</si>
  <si>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</si>
  <si>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</si>
  <si>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</si>
  <si>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</si>
  <si>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</si>
  <si>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</si>
  <si>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</si>
  <si>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</si>
  <si>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</si>
  <si>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</si>
  <si>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</si>
  <si>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</si>
  <si>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</si>
  <si>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</si>
  <si>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</si>
  <si>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</si>
  <si>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</si>
  <si>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</si>
  <si>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</si>
  <si>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</si>
  <si>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</si>
  <si>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</si>
  <si>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</si>
  <si>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</si>
  <si>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</si>
  <si>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</si>
  <si>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</si>
  <si>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</si>
  <si>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</si>
  <si>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</si>
  <si>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</si>
  <si>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</si>
  <si>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</si>
  <si>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</si>
  <si>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</si>
  <si>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</si>
  <si>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</si>
  <si>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</si>
  <si>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</si>
  <si>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</si>
  <si>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</si>
  <si>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</si>
  <si>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</si>
  <si>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</si>
  <si>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</si>
  <si>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</si>
  <si>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</si>
  <si>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</si>
  <si>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</si>
  <si>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</si>
  <si>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</si>
  <si>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</si>
  <si>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</si>
  <si>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</si>
  <si>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</si>
  <si>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</si>
  <si>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</si>
  <si>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</si>
  <si>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</si>
  <si>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</si>
  <si>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</si>
  <si>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</si>
  <si>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</si>
  <si>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</si>
  <si>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</si>
  <si>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</si>
  <si>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</si>
  <si>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</si>
  <si>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</si>
  <si>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</si>
  <si>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</si>
  <si>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</si>
  <si>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</si>
  <si>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</si>
  <si>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</si>
  <si>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</si>
  <si>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</si>
  <si>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</si>
  <si>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</si>
  <si>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</si>
  <si>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</si>
  <si>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</si>
  <si>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</si>
  <si>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</si>
  <si>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</si>
  <si>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</si>
  <si>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</si>
  <si>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</si>
  <si>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</si>
  <si>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</si>
  <si>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</si>
  <si>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</si>
  <si>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</si>
  <si>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</si>
  <si>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</si>
  <si>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</si>
  <si>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</si>
  <si>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</si>
  <si>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</si>
  <si>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</si>
  <si>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</si>
  <si>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</si>
  <si>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</si>
  <si>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</si>
  <si>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</si>
  <si>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</si>
  <si>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</si>
  <si>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</si>
  <si>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</si>
  <si>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</si>
  <si>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</si>
  <si>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</si>
  <si>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</si>
  <si>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</si>
  <si>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</si>
  <si>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</si>
  <si>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</si>
  <si>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</si>
  <si>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</si>
  <si>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</si>
  <si>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</si>
  <si>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</si>
  <si>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</si>
  <si>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</si>
  <si>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</si>
  <si>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</si>
  <si>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</si>
  <si>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</si>
  <si>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</si>
  <si>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</si>
  <si>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</si>
  <si>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</si>
  <si>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</si>
  <si>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</si>
  <si>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</si>
  <si>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</si>
  <si>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</si>
  <si>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</si>
  <si>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</si>
  <si>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</si>
  <si>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</si>
  <si>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</si>
  <si>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</si>
  <si>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</si>
  <si>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</si>
  <si>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</si>
  <si>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</si>
  <si>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</si>
  <si>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</si>
  <si>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</si>
  <si>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</si>
  <si>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</si>
  <si>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</si>
  <si>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</si>
  <si>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</si>
  <si>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</si>
  <si>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</si>
  <si>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</si>
  <si>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</si>
  <si>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</si>
  <si>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</si>
  <si>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</si>
  <si>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</si>
  <si>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</si>
  <si>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</si>
  <si>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</si>
  <si>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</si>
  <si>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</si>
  <si>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</si>
  <si>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</si>
  <si>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</si>
  <si>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</si>
  <si>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</si>
  <si>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</si>
  <si>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</si>
  <si>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</si>
  <si>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</si>
  <si>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</si>
  <si>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</si>
  <si>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</si>
  <si>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</si>
  <si>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</si>
  <si>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</si>
  <si>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</si>
  <si>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</si>
  <si>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</si>
  <si>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</si>
  <si>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</si>
  <si>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</si>
  <si>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</si>
  <si>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</si>
  <si>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</si>
  <si>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</si>
  <si>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</si>
  <si>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</si>
  <si>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</si>
  <si>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</si>
  <si>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</si>
  <si>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</si>
  <si>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</si>
  <si>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</si>
  <si>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</si>
  <si>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</si>
  <si>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</si>
  <si>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</si>
  <si>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</si>
  <si>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</si>
  <si>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</si>
  <si>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</si>
  <si>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</si>
  <si>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</si>
  <si>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</si>
  <si>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</si>
  <si>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</si>
  <si>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</si>
  <si>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</si>
  <si>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</si>
  <si>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</si>
  <si>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</si>
  <si>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</si>
  <si>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</si>
  <si>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</si>
  <si>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</si>
  <si>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</si>
  <si>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</si>
  <si>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</si>
  <si>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</si>
  <si>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</si>
  <si>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</si>
  <si>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</si>
  <si>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</si>
  <si>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</si>
  <si>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</si>
  <si>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</si>
  <si>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</si>
  <si>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</si>
  <si>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</si>
  <si>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</si>
  <si>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</si>
  <si>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</si>
  <si>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</si>
  <si>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</si>
  <si>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</si>
  <si>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</si>
  <si>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</si>
  <si>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</si>
  <si>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</si>
  <si>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</si>
  <si>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</si>
  <si>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</si>
  <si>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</si>
  <si>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</si>
  <si>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</si>
  <si>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</si>
  <si>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</si>
  <si>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</si>
  <si>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</si>
  <si>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</si>
  <si>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</si>
  <si>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</si>
  <si>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</si>
  <si>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</si>
  <si>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</si>
  <si>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</si>
  <si>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</si>
  <si>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</si>
  <si>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</si>
  <si>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</si>
  <si>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</si>
  <si>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</si>
  <si>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</si>
  <si>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</si>
  <si>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</si>
  <si>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</si>
  <si>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</si>
  <si>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</si>
  <si>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</si>
  <si>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</si>
  <si>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</si>
  <si>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</si>
  <si>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</si>
  <si>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</si>
  <si>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</si>
  <si>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</si>
  <si>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</si>
  <si>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</si>
  <si>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</si>
  <si>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</si>
  <si>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</si>
  <si>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</si>
  <si>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</si>
  <si>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</si>
  <si>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</si>
  <si>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</si>
  <si>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</si>
  <si>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</si>
  <si>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</si>
  <si>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</si>
  <si>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</si>
  <si>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</si>
  <si>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</si>
  <si>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</si>
  <si>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</si>
  <si>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</si>
  <si>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</si>
  <si>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</si>
  <si>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</si>
  <si>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</si>
  <si>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</si>
  <si>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</si>
  <si>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</si>
  <si>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</si>
  <si>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</si>
  <si>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</si>
  <si>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</si>
  <si>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</si>
  <si>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</si>
  <si>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</si>
  <si>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</si>
  <si>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</si>
  <si>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</si>
  <si>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</si>
  <si>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</si>
  <si>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</si>
  <si>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</si>
  <si>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</si>
  <si>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</si>
  <si>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</si>
  <si>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</si>
  <si>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</si>
  <si>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</si>
  <si>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</si>
  <si>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</si>
  <si>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</si>
  <si>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</si>
  <si>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</si>
  <si>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</si>
  <si>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</si>
  <si>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</si>
  <si>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</si>
  <si>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</si>
  <si>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</si>
  <si>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</si>
  <si>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</si>
  <si>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</si>
  <si>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</si>
  <si>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</si>
  <si>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</si>
  <si>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</si>
  <si>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</si>
  <si>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</si>
  <si>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</si>
  <si>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</si>
  <si>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</si>
  <si>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</si>
  <si>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</si>
  <si>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</si>
  <si>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</si>
  <si>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</si>
  <si>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</si>
  <si>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</si>
  <si>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</si>
  <si>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</si>
  <si>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</si>
  <si>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</si>
  <si>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</si>
  <si>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</si>
  <si>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</si>
  <si>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</si>
  <si>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</si>
  <si>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</si>
  <si>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</si>
  <si>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</si>
  <si>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</si>
  <si>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</si>
  <si>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</si>
  <si>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</si>
  <si>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</si>
  <si>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</si>
  <si>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</si>
  <si>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</si>
  <si>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</si>
  <si>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</si>
  <si>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</si>
  <si>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</si>
  <si>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</si>
  <si>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</si>
  <si>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</si>
  <si>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</si>
  <si>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</si>
  <si>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</si>
  <si>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</si>
  <si>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</si>
  <si>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</si>
  <si>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</si>
  <si>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</si>
  <si>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</si>
  <si>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</si>
  <si>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</si>
  <si>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</si>
  <si>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</si>
  <si>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</si>
  <si>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</si>
  <si>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</si>
  <si>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</si>
  <si>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</si>
  <si>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</si>
  <si>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</si>
  <si>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</si>
  <si>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</si>
  <si>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</si>
  <si>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</si>
  <si>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</si>
  <si>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</si>
  <si>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</si>
  <si>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</si>
  <si>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</si>
  <si>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</si>
  <si>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</si>
  <si>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</si>
  <si>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</si>
  <si>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</si>
  <si>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</si>
  <si>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</si>
  <si>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</si>
  <si>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</si>
  <si>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</si>
  <si>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</si>
  <si>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</si>
  <si>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</si>
  <si>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</si>
  <si>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</si>
  <si>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</si>
  <si>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</si>
  <si>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</si>
  <si>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</si>
  <si>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</si>
  <si>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</si>
  <si>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</si>
  <si>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</si>
  <si>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</si>
  <si>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</si>
  <si>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</si>
  <si>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</si>
  <si>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</si>
  <si>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</si>
  <si>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</si>
  <si>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</si>
  <si>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</si>
  <si>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</si>
  <si>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</si>
  <si>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</si>
  <si>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</si>
  <si>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</si>
  <si>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</si>
  <si>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</si>
  <si>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</si>
  <si>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</si>
  <si>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</si>
  <si>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</si>
  <si>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</si>
  <si>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</si>
  <si>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</si>
  <si>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</si>
  <si>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</si>
  <si>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</si>
  <si>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</si>
  <si>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</si>
  <si>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</si>
  <si>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</si>
  <si>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</si>
  <si>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</si>
  <si>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</si>
  <si>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</si>
  <si>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</si>
  <si>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</si>
  <si>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</si>
  <si>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</si>
  <si>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</si>
  <si>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</si>
  <si>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</si>
  <si>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</si>
  <si>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</si>
  <si>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</si>
  <si>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</si>
  <si>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</si>
  <si>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</si>
  <si>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</si>
  <si>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</si>
  <si>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</si>
  <si>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</si>
  <si>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</si>
  <si>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</si>
  <si>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</si>
  <si>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</si>
  <si>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</si>
  <si>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</si>
  <si>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</si>
  <si>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</si>
  <si>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</si>
  <si>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</si>
  <si>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</si>
  <si>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</si>
  <si>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</si>
  <si>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</si>
  <si>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</si>
  <si>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</si>
  <si>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</si>
  <si>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</si>
  <si>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</si>
  <si>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</si>
  <si>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</si>
  <si>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</si>
  <si>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</si>
  <si>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</si>
  <si>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</si>
  <si>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</si>
  <si>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</si>
  <si>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</si>
  <si>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</si>
  <si>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</si>
  <si>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</si>
  <si>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</si>
  <si>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</si>
  <si>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</si>
  <si>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</si>
  <si>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</si>
  <si>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</si>
  <si>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</si>
  <si>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</si>
  <si>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</si>
  <si>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</si>
  <si>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</si>
  <si>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</si>
  <si>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</si>
  <si>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</si>
  <si>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</si>
  <si>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</si>
  <si>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</si>
  <si>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</si>
  <si>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</si>
  <si>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</si>
  <si>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</si>
  <si>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</si>
  <si>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</si>
  <si>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</si>
  <si>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</si>
  <si>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</si>
  <si>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</si>
  <si>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</si>
  <si>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</si>
  <si>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</si>
  <si>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</si>
  <si>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</si>
  <si>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</si>
  <si>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</si>
  <si>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</si>
  <si>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</si>
  <si>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</si>
  <si>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</si>
  <si>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</si>
  <si>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</si>
  <si>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</si>
  <si>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</si>
  <si>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</si>
  <si>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</si>
  <si>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</si>
  <si>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</si>
  <si>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</si>
  <si>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</si>
  <si>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</si>
  <si>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</si>
  <si>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</si>
  <si>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</si>
  <si>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</si>
  <si>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</si>
  <si>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</si>
  <si>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</si>
  <si>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</si>
  <si>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</si>
  <si>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</si>
  <si>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</si>
  <si>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</si>
  <si>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</si>
  <si>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</si>
  <si>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</si>
  <si>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</si>
  <si>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</si>
  <si>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</si>
  <si>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</si>
  <si>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</si>
  <si>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</si>
  <si>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</si>
  <si>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</si>
  <si>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</si>
  <si>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</si>
  <si>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</si>
  <si>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</si>
  <si>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</si>
  <si>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</si>
  <si>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</si>
  <si>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</si>
  <si>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</si>
  <si>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</si>
  <si>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</si>
  <si>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</si>
  <si>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</si>
  <si>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</si>
  <si>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</si>
  <si>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</si>
  <si>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</si>
  <si>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</si>
  <si>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</si>
  <si>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</si>
  <si>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</si>
  <si>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</si>
  <si>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</si>
  <si>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</si>
  <si>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</si>
  <si>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</si>
  <si>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</si>
  <si>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</si>
  <si>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</si>
  <si>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</si>
  <si>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</si>
  <si>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</si>
  <si>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</si>
  <si>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</si>
  <si>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</si>
  <si>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</si>
  <si>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</si>
  <si>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</si>
  <si>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</si>
  <si>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</si>
  <si>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</si>
  <si>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</si>
  <si>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</si>
  <si>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</si>
  <si>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</si>
  <si>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</si>
  <si>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</si>
  <si>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</si>
  <si>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</si>
  <si>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</si>
  <si>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</si>
  <si>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</si>
  <si>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</si>
  <si>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</si>
  <si>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</si>
  <si>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</si>
  <si>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</si>
  <si>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</si>
  <si>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</si>
  <si>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</si>
  <si>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</si>
  <si>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</si>
  <si>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</si>
  <si>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</si>
  <si>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</si>
  <si>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</si>
  <si>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</si>
  <si>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</si>
  <si>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</si>
  <si>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</si>
  <si>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</si>
  <si>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</si>
  <si>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</si>
  <si>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</si>
  <si>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</si>
  <si>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</si>
  <si>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</si>
  <si>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</si>
  <si>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</si>
  <si>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</si>
  <si>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</si>
  <si>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</si>
  <si>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</si>
  <si>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</si>
  <si>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</si>
  <si>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</si>
  <si>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</si>
  <si>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</si>
  <si>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</si>
  <si>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</si>
  <si>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</si>
  <si>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</si>
  <si>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</si>
  <si>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</si>
  <si>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</si>
  <si>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</si>
  <si>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</si>
  <si>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</si>
  <si>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</si>
  <si>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</si>
  <si>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</si>
  <si>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</si>
  <si>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</si>
  <si>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</si>
  <si>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</si>
  <si>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</si>
  <si>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</si>
  <si>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</si>
  <si>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</si>
  <si>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</si>
  <si>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</si>
  <si>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</si>
  <si>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</si>
  <si>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</si>
  <si>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</si>
  <si>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</si>
  <si>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</si>
  <si>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</si>
  <si>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</si>
  <si>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</si>
  <si>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</si>
  <si>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</si>
  <si>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</si>
  <si>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</si>
  <si>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</si>
  <si>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</si>
  <si>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</si>
  <si>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</si>
  <si>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</si>
  <si>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</si>
  <si>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</si>
  <si>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</si>
  <si>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</si>
  <si>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</si>
  <si>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</si>
  <si>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</si>
  <si>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</si>
  <si>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</si>
  <si>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</si>
  <si>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</si>
  <si>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</si>
  <si>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</si>
  <si>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</si>
  <si>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</si>
  <si>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</si>
  <si>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</si>
  <si>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</si>
  <si>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</si>
  <si>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</si>
  <si>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</si>
  <si>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</si>
  <si>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</si>
  <si>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</si>
  <si>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</si>
  <si>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</si>
  <si>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</si>
  <si>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</si>
  <si>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</si>
  <si>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</si>
  <si>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</si>
  <si>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</si>
  <si>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</si>
  <si>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</si>
  <si>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</si>
  <si>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</si>
  <si>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</si>
  <si>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</si>
  <si>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</si>
  <si>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</si>
  <si>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</si>
  <si>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</si>
  <si>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</si>
  <si>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</si>
  <si>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</si>
  <si>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</si>
  <si>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</si>
  <si>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</si>
  <si>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</si>
  <si>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</si>
  <si>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</si>
  <si>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</si>
  <si>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</si>
  <si>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</si>
  <si>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</si>
  <si>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</si>
  <si>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</si>
  <si>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</si>
  <si>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</si>
  <si>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</si>
  <si>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</si>
  <si>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</si>
  <si>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</si>
  <si>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</si>
  <si>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</si>
  <si>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</si>
  <si>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</si>
  <si>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</si>
  <si>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</si>
  <si>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</si>
  <si>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</si>
  <si>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</si>
  <si>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</si>
  <si>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</si>
  <si>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</si>
  <si>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</si>
  <si>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</si>
  <si>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</si>
  <si>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</si>
  <si>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</si>
  <si>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</si>
  <si>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</si>
  <si>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</si>
  <si>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</si>
  <si>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</si>
  <si>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</si>
  <si>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</si>
  <si>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</si>
  <si>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</si>
  <si>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</si>
  <si>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</si>
  <si>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</si>
  <si>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</si>
  <si>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</si>
  <si>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</si>
  <si>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</si>
  <si>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</si>
  <si>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</si>
  <si>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</si>
  <si>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</si>
  <si>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</si>
  <si>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</si>
  <si>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</si>
  <si>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</si>
  <si>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</si>
  <si>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</si>
  <si>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</si>
  <si>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</si>
  <si>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</si>
  <si>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</si>
  <si>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</si>
  <si>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</si>
  <si>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</si>
  <si>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</si>
  <si>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</si>
  <si>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</si>
  <si>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</si>
  <si>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</si>
  <si>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</si>
  <si>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</si>
  <si>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</si>
  <si>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</si>
  <si>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</si>
  <si>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</si>
  <si>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</si>
  <si>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</si>
  <si>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</si>
  <si>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</si>
  <si>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</si>
  <si>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</si>
  <si>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</si>
  <si>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</si>
  <si>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</si>
  <si>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</si>
  <si>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</si>
  <si>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</si>
  <si>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</si>
  <si>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</si>
  <si>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</si>
  <si>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</si>
  <si>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</si>
  <si>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</si>
  <si>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</si>
  <si>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</si>
  <si>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</si>
  <si>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</si>
  <si>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</si>
  <si>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</si>
  <si>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</si>
  <si>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</si>
  <si>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</si>
  <si>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</si>
  <si>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</si>
  <si>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</si>
  <si>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</si>
  <si>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</si>
  <si>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</si>
  <si>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</si>
  <si>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</si>
  <si>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</si>
  <si>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</si>
  <si>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</si>
  <si>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</si>
  <si>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</si>
  <si>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</si>
  <si>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</si>
  <si>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</si>
  <si>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</si>
  <si>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</si>
  <si>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</si>
  <si>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</si>
  <si>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</si>
  <si>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</si>
  <si>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</si>
  <si>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</si>
  <si>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</si>
  <si>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</si>
  <si>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</si>
  <si>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</si>
  <si>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</si>
  <si>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</si>
  <si>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</si>
  <si>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</si>
  <si>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</si>
  <si>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</si>
  <si>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</si>
  <si>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</si>
  <si>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</si>
  <si>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</si>
  <si>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</si>
  <si>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</si>
  <si>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</si>
  <si>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</si>
  <si>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</si>
  <si>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</si>
  <si>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</si>
  <si>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</si>
  <si>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</si>
  <si>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</si>
  <si>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</si>
  <si>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</si>
  <si>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</si>
  <si>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</si>
  <si>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</si>
  <si>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</si>
  <si>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</si>
  <si>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</si>
  <si>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</si>
  <si>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</si>
  <si>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</si>
  <si>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</si>
  <si>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</si>
  <si>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</si>
  <si>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</si>
  <si>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</si>
  <si>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</si>
  <si>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</si>
  <si>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</si>
  <si>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</si>
  <si>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</si>
  <si>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</si>
  <si>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</si>
  <si>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</si>
  <si>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</si>
  <si>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</si>
  <si>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</si>
  <si>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</si>
  <si>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</si>
  <si>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</si>
  <si>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</si>
  <si>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</si>
  <si>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</si>
  <si>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</si>
  <si>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</si>
  <si>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</si>
  <si>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</si>
  <si>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</si>
  <si>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</si>
  <si>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</si>
  <si>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</si>
  <si>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</si>
  <si>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</si>
  <si>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</si>
  <si>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</si>
  <si>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</si>
  <si>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</si>
  <si>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</si>
  <si>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</si>
  <si>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</si>
  <si>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</si>
  <si>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</si>
  <si>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</si>
  <si>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</si>
  <si>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</si>
  <si>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</si>
  <si>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</si>
  <si>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</si>
  <si>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</si>
  <si>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</si>
  <si>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</si>
  <si>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</si>
  <si>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</si>
  <si>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</si>
  <si>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</si>
  <si>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</si>
  <si>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</si>
  <si>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</si>
  <si>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</si>
  <si>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</si>
  <si>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</si>
  <si>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</si>
  <si>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</si>
  <si>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</si>
  <si>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</si>
  <si>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</si>
  <si>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</si>
  <si>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</si>
  <si>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</si>
  <si>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</si>
  <si>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</si>
  <si>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</si>
  <si>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</si>
  <si>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</si>
  <si>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</si>
  <si>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</si>
  <si>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</si>
  <si>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</si>
  <si>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</si>
  <si>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</si>
  <si>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</si>
  <si>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</si>
  <si>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</si>
  <si>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</si>
  <si>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</si>
  <si>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</si>
  <si>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</si>
  <si>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</si>
  <si>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</si>
  <si>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</si>
  <si>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</si>
  <si>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</si>
  <si>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</si>
  <si>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</si>
  <si>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</si>
  <si>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</si>
  <si>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</si>
  <si>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</si>
  <si>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</si>
  <si>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</si>
  <si>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</si>
  <si>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</si>
  <si>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</si>
  <si>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</si>
  <si>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</si>
  <si>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</si>
  <si>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</si>
  <si>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</si>
  <si>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</si>
  <si>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</si>
  <si>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</si>
  <si>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</si>
  <si>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</si>
  <si>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</si>
  <si>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</si>
  <si>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</si>
  <si>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</si>
  <si>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</si>
  <si>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</si>
  <si>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</si>
  <si>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</si>
  <si>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</si>
  <si>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</si>
  <si>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</si>
  <si>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</si>
  <si>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</si>
  <si>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</si>
  <si>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</si>
  <si>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</si>
  <si>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</si>
  <si>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</si>
  <si>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</si>
  <si>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</si>
  <si>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</si>
  <si>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</si>
  <si>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</si>
  <si>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</si>
  <si>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</si>
  <si>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</si>
  <si>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</si>
  <si>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</si>
  <si>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</si>
  <si>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</si>
  <si>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</si>
  <si>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</si>
  <si>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</si>
  <si>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</si>
  <si>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</si>
  <si>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</si>
  <si>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</si>
  <si>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</si>
  <si>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</si>
  <si>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</si>
  <si>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</si>
  <si>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</si>
  <si>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</si>
  <si>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</si>
  <si>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</si>
  <si>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</si>
  <si>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</si>
  <si>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</si>
  <si>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</si>
  <si>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</si>
  <si>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</si>
  <si>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</si>
  <si>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</si>
  <si>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</si>
  <si>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</si>
  <si>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</si>
  <si>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</si>
  <si>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</si>
  <si>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</si>
  <si>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</si>
  <si>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</si>
  <si>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</si>
  <si>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</si>
  <si>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</si>
  <si>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</si>
  <si>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</si>
  <si>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</si>
  <si>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</si>
  <si>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</si>
  <si>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</si>
  <si>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</si>
  <si>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</si>
  <si>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</si>
  <si>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</si>
  <si>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</si>
  <si>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</si>
  <si>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</si>
  <si>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</si>
  <si>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</si>
  <si>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</si>
  <si>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</si>
  <si>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</si>
  <si>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</si>
  <si>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</si>
  <si>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</si>
  <si>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</si>
  <si>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</si>
  <si>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</si>
  <si>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</si>
  <si>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</si>
  <si>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</si>
  <si>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</si>
  <si>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</si>
  <si>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</si>
  <si>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</si>
  <si>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</si>
  <si>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</si>
  <si>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</si>
  <si>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</si>
  <si>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</si>
  <si>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</si>
  <si>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</si>
  <si>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</si>
  <si>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</si>
  <si>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</si>
  <si>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</si>
  <si>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</si>
  <si>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</si>
  <si>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</si>
  <si>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</si>
  <si>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</si>
  <si>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</si>
  <si>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</si>
  <si>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</si>
  <si>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</si>
  <si>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</si>
  <si>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</si>
  <si>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</si>
  <si>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</si>
  <si>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</si>
  <si>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</si>
  <si>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</si>
  <si>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</si>
  <si>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</si>
  <si>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</si>
  <si>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</si>
  <si>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</si>
  <si>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</si>
  <si>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</si>
  <si>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</si>
  <si>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</si>
  <si>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</si>
  <si>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</si>
  <si>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</si>
  <si>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</si>
  <si>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</si>
  <si>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</si>
  <si>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</si>
  <si>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</si>
  <si>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</si>
  <si>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</si>
  <si>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</si>
  <si>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</si>
  <si>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</si>
  <si>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</si>
  <si>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</si>
  <si>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</si>
  <si>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</si>
  <si>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</si>
  <si>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</si>
  <si>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</si>
  <si>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</si>
  <si>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</si>
  <si>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</si>
  <si>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</si>
  <si>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</si>
  <si>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</si>
  <si>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</si>
  <si>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</si>
  <si>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</si>
  <si>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</si>
  <si>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</si>
  <si>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</si>
  <si>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</si>
  <si>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</si>
  <si>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</si>
  <si>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</si>
  <si>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</si>
  <si>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</si>
  <si>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</si>
  <si>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</si>
  <si>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</si>
  <si>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</si>
  <si>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</si>
  <si>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</si>
  <si>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</si>
  <si>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</si>
  <si>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</si>
  <si>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</si>
  <si>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</si>
  <si>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</si>
  <si>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</si>
  <si>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</si>
  <si>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</si>
  <si>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</si>
  <si>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</si>
  <si>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</si>
  <si>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</si>
  <si>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</si>
  <si>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</si>
  <si>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</si>
  <si>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</si>
  <si>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</si>
  <si>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</si>
  <si>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</si>
  <si>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</si>
  <si>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</si>
  <si>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</si>
  <si>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</si>
  <si>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</si>
  <si>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</si>
  <si>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</si>
  <si>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</si>
  <si>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</si>
  <si>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</si>
  <si>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</si>
  <si>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</si>
  <si>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</si>
  <si>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</si>
  <si>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</si>
  <si>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</si>
  <si>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</si>
  <si>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</si>
  <si>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</si>
  <si>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</si>
  <si>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</si>
  <si>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</si>
  <si>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</si>
  <si>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</si>
  <si>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</si>
  <si>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</si>
  <si>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</si>
  <si>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</si>
  <si>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</si>
  <si>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</si>
  <si>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</si>
  <si>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</si>
  <si>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</si>
  <si>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</si>
  <si>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</si>
  <si>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</si>
  <si>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</si>
  <si>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</si>
  <si>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</si>
  <si>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</si>
  <si>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</si>
  <si>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</si>
  <si>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</si>
  <si>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</si>
  <si>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</si>
  <si>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</si>
  <si>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</si>
  <si>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</si>
  <si>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</si>
  <si>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</si>
  <si>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</si>
  <si>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</si>
  <si>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</si>
  <si>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</si>
  <si>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</si>
  <si>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</si>
  <si>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</si>
  <si>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</si>
  <si>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</si>
  <si>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</si>
  <si>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</si>
  <si>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</si>
  <si>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</si>
  <si>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</si>
  <si>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</si>
  <si>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</si>
  <si>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</si>
  <si>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</si>
  <si>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</si>
  <si>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</si>
  <si>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</si>
  <si>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</si>
  <si>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</si>
  <si>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</si>
  <si>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</si>
  <si>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</si>
  <si>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</si>
  <si>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</si>
  <si>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</si>
  <si>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</si>
  <si>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</si>
  <si>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</si>
  <si>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</si>
  <si>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</si>
  <si>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</si>
  <si>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</si>
  <si>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</si>
  <si>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</si>
  <si>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</si>
  <si>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</si>
  <si>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</si>
  <si>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</si>
  <si>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</si>
  <si>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</si>
  <si>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</si>
  <si>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</si>
  <si>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</si>
  <si>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</si>
  <si>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</si>
  <si>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</si>
  <si>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</si>
  <si>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</si>
  <si>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</si>
  <si>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</si>
  <si>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</si>
  <si>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</si>
  <si>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</si>
  <si>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</si>
  <si>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</si>
  <si>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</si>
  <si>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</si>
  <si>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</si>
  <si>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</si>
  <si>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</si>
  <si>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</si>
  <si>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</si>
  <si>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</si>
  <si>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</si>
  <si>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</si>
  <si>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</si>
  <si>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</si>
  <si>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</si>
  <si>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</si>
  <si>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</si>
  <si>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</si>
  <si>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</si>
  <si>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</si>
  <si>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</si>
  <si>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</si>
  <si>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</si>
  <si>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</si>
  <si>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</si>
  <si>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</si>
  <si>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</si>
  <si>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</si>
  <si>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</si>
  <si>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</si>
  <si>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</si>
  <si>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</si>
  <si>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</si>
  <si>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</si>
  <si>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</si>
  <si>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</si>
  <si>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</si>
  <si>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</si>
  <si>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</si>
  <si>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</si>
  <si>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</si>
  <si>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</si>
  <si>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</si>
  <si>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</si>
  <si>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</si>
  <si>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</si>
  <si>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</si>
  <si>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</si>
  <si>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</si>
  <si>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</si>
  <si>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</si>
  <si>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</si>
  <si>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</si>
  <si>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</si>
  <si>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</si>
  <si>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</si>
  <si>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</si>
  <si>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</si>
  <si>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</si>
  <si>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</si>
  <si>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</si>
  <si>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</si>
  <si>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</si>
  <si>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</si>
  <si>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</si>
  <si>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</si>
  <si>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</si>
  <si>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</si>
  <si>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</si>
  <si>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</si>
  <si>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</si>
  <si>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</si>
  <si>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</si>
  <si>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</si>
  <si>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</si>
  <si>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</si>
  <si>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</si>
  <si>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</si>
  <si>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</si>
  <si>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</si>
  <si>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</si>
  <si>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</si>
  <si>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</si>
  <si>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</si>
  <si>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</si>
  <si>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</si>
  <si>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</si>
  <si>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</si>
  <si>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</si>
  <si>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</si>
  <si>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</si>
  <si>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</si>
  <si>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</si>
  <si>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</si>
  <si>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</si>
  <si>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</si>
  <si>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</si>
  <si>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</si>
  <si>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</si>
  <si>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</si>
  <si>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</si>
  <si>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</si>
  <si>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</si>
  <si>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</si>
  <si>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</si>
  <si>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</si>
  <si>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</si>
  <si>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</si>
  <si>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</si>
  <si>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</si>
  <si>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</si>
  <si>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</si>
  <si>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</si>
  <si>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</si>
  <si>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</si>
  <si>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</si>
  <si>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</si>
  <si>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</si>
  <si>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</si>
  <si>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</si>
  <si>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</si>
  <si>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</si>
  <si>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</si>
  <si>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</si>
  <si>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</si>
  <si>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</si>
  <si>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</si>
  <si>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</si>
  <si>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</si>
  <si>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</si>
  <si>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</si>
  <si>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</si>
  <si>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</si>
  <si>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</si>
  <si>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</si>
  <si>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</si>
  <si>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</si>
  <si>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</si>
  <si>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</si>
  <si>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</si>
  <si>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</si>
  <si>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</si>
  <si>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</si>
  <si>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</si>
  <si>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</si>
  <si>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</si>
  <si>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</si>
  <si>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</si>
  <si>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</si>
  <si>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</si>
  <si>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</si>
  <si>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</si>
  <si>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</si>
  <si>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</si>
  <si>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</si>
  <si>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</si>
  <si>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</si>
  <si>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</si>
  <si>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</si>
  <si>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</si>
  <si>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</si>
  <si>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</si>
  <si>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</si>
  <si>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</si>
  <si>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</si>
  <si>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</si>
  <si>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</si>
  <si>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</si>
  <si>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</si>
  <si>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</si>
  <si>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</si>
  <si>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</si>
  <si>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</si>
  <si>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</si>
  <si>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</si>
  <si>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</si>
  <si>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</si>
  <si>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</si>
  <si>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</si>
  <si>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</si>
  <si>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</si>
  <si>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</si>
  <si>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</si>
  <si>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</si>
  <si>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</si>
  <si>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</si>
  <si>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</si>
  <si>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</si>
  <si>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</si>
  <si>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</si>
  <si>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</si>
  <si>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</si>
  <si>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</si>
  <si>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</si>
  <si>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</si>
  <si>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</si>
  <si>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</si>
  <si>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</si>
  <si>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</si>
  <si>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</si>
  <si>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</si>
  <si>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</si>
  <si>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</si>
  <si>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</si>
  <si>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</si>
  <si>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</si>
  <si>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</si>
  <si>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</si>
  <si>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</si>
  <si>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</si>
  <si>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</si>
  <si>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</si>
  <si>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</si>
  <si>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</si>
  <si>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</si>
  <si>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</si>
  <si>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</si>
  <si>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</si>
  <si>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</si>
  <si>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</si>
  <si>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</si>
  <si>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</si>
  <si>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</si>
  <si>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</si>
  <si>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</si>
  <si>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</si>
  <si>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</si>
  <si>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</si>
  <si>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</si>
  <si>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</si>
  <si>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</si>
  <si>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</si>
  <si>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</si>
  <si>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</si>
  <si>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</si>
  <si>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</si>
  <si>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</si>
  <si>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</si>
  <si>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</si>
  <si>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</si>
  <si>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</si>
  <si>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</si>
  <si>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</si>
  <si>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</si>
  <si>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</si>
  <si>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</si>
  <si>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</si>
  <si>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</si>
  <si>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</si>
  <si>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</si>
  <si>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</si>
  <si>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</si>
  <si>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</si>
  <si>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</si>
  <si>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</si>
  <si>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</si>
  <si>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</si>
  <si>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</si>
  <si>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</si>
  <si>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</si>
  <si>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</si>
  <si>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</si>
  <si>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</si>
  <si>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</si>
  <si>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</si>
  <si>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</si>
  <si>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</si>
  <si>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</si>
  <si>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</si>
  <si>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</si>
  <si>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</si>
  <si>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</si>
  <si>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</si>
  <si>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</si>
  <si>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</si>
  <si>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</si>
  <si>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</si>
  <si>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</si>
  <si>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</si>
  <si>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</si>
  <si>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</si>
  <si>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</si>
  <si>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</si>
  <si>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</si>
  <si>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</si>
  <si>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</si>
  <si>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</si>
  <si>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</si>
  <si>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</si>
  <si>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</si>
  <si>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</si>
  <si>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</si>
  <si>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</si>
  <si>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</si>
  <si>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</si>
  <si>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</si>
  <si>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</si>
  <si>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</si>
  <si>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</si>
  <si>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</si>
  <si>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</si>
  <si>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</si>
  <si>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</si>
  <si>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</si>
  <si>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</si>
  <si>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</si>
  <si>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</si>
  <si>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</si>
  <si>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</si>
  <si>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</si>
  <si>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</si>
  <si>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</si>
  <si>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</si>
  <si>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</si>
  <si>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</si>
  <si>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</si>
  <si>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</si>
  <si>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</si>
  <si>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</si>
  <si>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</si>
  <si>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</si>
  <si>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</si>
  <si>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</si>
  <si>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</si>
  <si>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</si>
  <si>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</si>
  <si>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</si>
  <si>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</si>
  <si>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</si>
  <si>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</si>
  <si>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</si>
  <si>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</si>
  <si>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</si>
  <si>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</si>
  <si>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</si>
  <si>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</si>
  <si>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</si>
  <si>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</si>
  <si>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</si>
  <si>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</si>
  <si>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</si>
  <si>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</si>
  <si>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</si>
  <si>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</si>
  <si>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</si>
  <si>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</si>
  <si>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</si>
  <si>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</si>
  <si>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</si>
  <si>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</si>
  <si>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</si>
  <si>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</si>
  <si>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</si>
  <si>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</si>
  <si>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</si>
  <si>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</si>
  <si>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</si>
  <si>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</si>
  <si>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</si>
  <si>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</si>
  <si>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</si>
  <si>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</si>
  <si>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</si>
  <si>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</si>
  <si>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</si>
  <si>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</si>
  <si>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</si>
  <si>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</si>
  <si>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</si>
  <si>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</si>
  <si>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</si>
  <si>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</si>
  <si>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</si>
  <si>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</si>
  <si>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</si>
  <si>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</si>
  <si>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</si>
  <si>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</si>
  <si>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</si>
  <si>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</si>
  <si>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</si>
  <si>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</si>
  <si>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</si>
  <si>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</si>
  <si>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</si>
  <si>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</si>
  <si>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</si>
  <si>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</si>
  <si>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</si>
  <si>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</si>
  <si>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</si>
  <si>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</si>
  <si>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</si>
  <si>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</si>
  <si>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</si>
  <si>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</si>
  <si>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</si>
  <si>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</si>
  <si>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</si>
  <si>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</si>
  <si>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</si>
  <si>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</si>
  <si>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</si>
  <si>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</si>
  <si>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</si>
  <si>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</si>
  <si>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</si>
  <si>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</si>
  <si>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</si>
  <si>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</si>
  <si>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</si>
  <si>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</si>
  <si>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</si>
  <si>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</si>
  <si>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</si>
  <si>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</si>
  <si>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</si>
  <si>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</si>
  <si>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</si>
  <si>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</si>
  <si>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</si>
  <si>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</si>
  <si>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</si>
  <si>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</si>
  <si>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</si>
  <si>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</si>
  <si>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</si>
  <si>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</si>
  <si>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</si>
  <si>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</si>
  <si>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</si>
  <si>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</si>
  <si>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</si>
  <si>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</si>
  <si>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</si>
  <si>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</si>
  <si>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</si>
  <si>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</si>
  <si>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</si>
  <si>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</si>
  <si>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</si>
  <si>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</si>
  <si>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</si>
  <si>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</si>
  <si>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</si>
  <si>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</si>
  <si>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</si>
  <si>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</si>
  <si>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</si>
  <si>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</si>
  <si>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</si>
  <si>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</si>
  <si>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</si>
  <si>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</si>
  <si>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</si>
  <si>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</si>
  <si>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</si>
  <si>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</si>
  <si>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</si>
  <si>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</si>
  <si>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</si>
  <si>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</si>
  <si>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</si>
  <si>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</si>
  <si>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</si>
  <si>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</si>
  <si>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</si>
  <si>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</si>
  <si>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</si>
  <si>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</si>
  <si>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</si>
  <si>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</si>
  <si>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</si>
  <si>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</si>
  <si>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</si>
  <si>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</si>
  <si>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</si>
  <si>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</si>
  <si>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</si>
  <si>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</si>
  <si>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</si>
  <si>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</si>
  <si>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</si>
  <si>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</si>
  <si>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</si>
  <si>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</si>
  <si>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</si>
  <si>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</si>
  <si>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</si>
  <si>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</si>
  <si>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</si>
  <si>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</si>
  <si>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</si>
  <si>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</si>
  <si>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</si>
  <si>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</si>
  <si>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</si>
  <si>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</si>
  <si>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</si>
  <si>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</si>
  <si>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</si>
  <si>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</si>
  <si>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</si>
  <si>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</si>
  <si>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</si>
  <si>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</si>
  <si>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</si>
  <si>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</si>
  <si>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</si>
  <si>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</si>
  <si>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</si>
  <si>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</si>
  <si>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</si>
  <si>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</si>
  <si>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</si>
  <si>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</si>
  <si>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</si>
  <si>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</si>
  <si>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</si>
  <si>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</si>
  <si>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</si>
  <si>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</si>
  <si>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</si>
  <si>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</si>
  <si>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</si>
  <si>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</si>
  <si>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</si>
  <si>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</si>
  <si>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</si>
  <si>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</si>
  <si>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</si>
  <si>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</si>
  <si>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</si>
  <si>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</si>
  <si>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</si>
  <si>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</si>
  <si>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</si>
  <si>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</si>
  <si>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</si>
  <si>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</si>
  <si>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</si>
  <si>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</si>
  <si>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</si>
  <si>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</si>
  <si>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</si>
  <si>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</si>
  <si>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</si>
  <si>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</si>
  <si>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</si>
  <si>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</si>
  <si>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</si>
  <si>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</si>
  <si>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</si>
  <si>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</si>
  <si>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</si>
  <si>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</si>
  <si>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</si>
  <si>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</si>
  <si>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</si>
  <si>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</si>
  <si>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</si>
  <si>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</si>
  <si>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</si>
  <si>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</si>
  <si>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</si>
  <si>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</si>
  <si>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</si>
  <si>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</si>
  <si>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</si>
  <si>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</si>
  <si>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</si>
  <si>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</si>
  <si>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</si>
  <si>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</si>
  <si>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</si>
  <si>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</si>
  <si>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</si>
  <si>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</si>
  <si>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</si>
  <si>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</si>
  <si>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</si>
  <si>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</si>
  <si>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</si>
  <si>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</si>
  <si>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</si>
  <si>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</si>
  <si>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</si>
  <si>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</si>
  <si>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</si>
  <si>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</si>
  <si>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</si>
  <si>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</si>
  <si>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</si>
  <si>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</si>
  <si>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</si>
  <si>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</si>
  <si>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</si>
  <si>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</si>
  <si>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</si>
  <si>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</si>
  <si>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</si>
  <si>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</si>
  <si>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</si>
  <si>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</si>
  <si>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</si>
  <si>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</si>
  <si>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</si>
  <si>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</si>
  <si>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</si>
  <si>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</si>
  <si>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</si>
  <si>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</si>
  <si>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</si>
  <si>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</si>
  <si>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</si>
  <si>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</si>
  <si>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</si>
  <si>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</si>
  <si>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</si>
  <si>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</si>
  <si>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</si>
  <si>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</si>
  <si>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</si>
  <si>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</si>
  <si>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</si>
  <si>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</si>
  <si>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</si>
  <si>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</si>
  <si>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</si>
  <si>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</si>
  <si>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</si>
  <si>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</si>
  <si>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</si>
  <si>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</si>
  <si>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</si>
  <si>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</si>
  <si>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</si>
  <si>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</si>
  <si>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</si>
  <si>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</si>
  <si>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</si>
  <si>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</si>
  <si>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</si>
  <si>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</si>
  <si>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</si>
  <si>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</si>
  <si>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</si>
  <si>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</si>
  <si>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</si>
  <si>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</si>
  <si>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</si>
  <si>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</si>
  <si>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</si>
  <si>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</si>
  <si>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</si>
  <si>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</si>
  <si>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</si>
  <si>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</si>
  <si>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</si>
  <si>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</si>
  <si>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</si>
  <si>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</si>
  <si>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</si>
  <si>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</si>
  <si>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</si>
  <si>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</si>
  <si>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</si>
  <si>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</si>
  <si>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</si>
  <si>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</si>
  <si>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</si>
  <si>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</si>
  <si>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</si>
  <si>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</si>
  <si>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</si>
  <si>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</si>
  <si>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</si>
  <si>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</si>
  <si>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</si>
  <si>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</si>
  <si>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</si>
  <si>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</si>
  <si>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</si>
  <si>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</si>
  <si>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</si>
  <si>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</si>
  <si>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</si>
  <si>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</si>
  <si>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</si>
  <si>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</si>
  <si>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</si>
  <si>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</si>
  <si>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</si>
  <si>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</si>
  <si>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</si>
  <si>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</si>
  <si>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</si>
  <si>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</si>
  <si>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</si>
  <si>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</si>
  <si>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</si>
  <si>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</si>
  <si>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</si>
  <si>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</si>
  <si>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</si>
  <si>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</si>
  <si>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</si>
  <si>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</si>
  <si>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</si>
  <si>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</si>
  <si>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</si>
  <si>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</si>
  <si>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</si>
  <si>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</si>
  <si>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</si>
  <si>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</si>
  <si>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</si>
  <si>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</si>
  <si>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</si>
  <si>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</si>
  <si>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</si>
  <si>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</si>
  <si>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</si>
  <si>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</si>
  <si>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</si>
  <si>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</si>
  <si>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</si>
  <si>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</si>
  <si>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</si>
  <si>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</si>
  <si>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</si>
  <si>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</si>
  <si>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</si>
  <si>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</si>
  <si>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</si>
  <si>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</si>
  <si>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</si>
  <si>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</si>
  <si>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</si>
  <si>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</si>
  <si>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</si>
  <si>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</si>
  <si>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</si>
  <si>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</si>
  <si>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</si>
  <si>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</si>
  <si>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</si>
  <si>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</si>
  <si>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</si>
  <si>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</si>
  <si>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</si>
  <si>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</si>
  <si>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</si>
  <si>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</si>
  <si>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</si>
  <si>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</si>
  <si>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</si>
  <si>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</si>
  <si>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</si>
  <si>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</si>
  <si>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</si>
  <si>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</si>
  <si>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</si>
  <si>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</si>
  <si>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</si>
  <si>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</si>
  <si>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</si>
  <si>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</si>
  <si>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</si>
  <si>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</si>
  <si>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</si>
  <si>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</si>
  <si>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</si>
  <si>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</si>
  <si>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</si>
  <si>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</si>
  <si>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</si>
  <si>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</si>
  <si>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</si>
  <si>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</si>
  <si>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</si>
  <si>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</si>
  <si>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</si>
  <si>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</si>
  <si>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</si>
  <si>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</si>
  <si>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</si>
  <si>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</si>
  <si>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</si>
  <si>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</si>
  <si>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</si>
  <si>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</si>
  <si>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</si>
  <si>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</si>
  <si>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</si>
  <si>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</si>
  <si>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</si>
  <si>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</si>
  <si>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</si>
  <si>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</si>
  <si>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</si>
  <si>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</si>
  <si>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</si>
  <si>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</si>
  <si>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</si>
  <si>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</si>
  <si>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</si>
  <si>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</si>
  <si>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</si>
  <si>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</si>
  <si>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</si>
  <si>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</si>
  <si>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</si>
  <si>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</si>
  <si>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</si>
  <si>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</si>
  <si>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</si>
  <si>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</si>
  <si>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</si>
  <si>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</si>
  <si>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</si>
  <si>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</si>
  <si>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</si>
  <si>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</si>
  <si>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</si>
  <si>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</si>
  <si>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</si>
  <si>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</si>
  <si>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</si>
  <si>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</si>
  <si>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</si>
  <si>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</si>
  <si>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</si>
  <si>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</si>
  <si>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</si>
  <si>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</si>
  <si>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</si>
  <si>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</si>
  <si>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</si>
  <si>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</si>
  <si>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</si>
  <si>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</si>
  <si>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</si>
  <si>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</si>
  <si>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</si>
  <si>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</si>
  <si>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</si>
  <si>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</si>
  <si>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</si>
  <si>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</si>
  <si>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</si>
  <si>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</si>
  <si>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</si>
  <si>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</si>
  <si>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</si>
  <si>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</si>
  <si>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</si>
  <si>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</si>
  <si>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</si>
  <si>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</si>
  <si>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</si>
  <si>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</si>
  <si>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</si>
  <si>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</si>
  <si>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</si>
  <si>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</si>
  <si>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</si>
  <si>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</si>
  <si>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</si>
  <si>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</si>
  <si>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</si>
  <si>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</si>
  <si>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</si>
  <si>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</si>
  <si>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</si>
  <si>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</si>
  <si>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</si>
  <si>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</si>
  <si>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</si>
  <si>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</si>
  <si>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</si>
  <si>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</si>
  <si>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</si>
  <si>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</si>
  <si>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</si>
  <si>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</si>
  <si>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</si>
  <si>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</si>
  <si>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</si>
  <si>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</si>
  <si>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</si>
  <si>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</si>
  <si>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</si>
  <si>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</si>
  <si>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</si>
  <si>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</si>
  <si>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</si>
  <si>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</si>
  <si>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</si>
  <si>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</si>
  <si>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</si>
  <si>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</si>
  <si>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</si>
  <si>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</si>
  <si>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</si>
  <si>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</si>
  <si>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</si>
  <si>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</si>
  <si>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</si>
  <si>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</si>
  <si>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</si>
  <si>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</si>
  <si>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</si>
  <si>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</si>
  <si>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</si>
  <si>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</si>
  <si>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</si>
  <si>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</si>
  <si>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</si>
  <si>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</si>
  <si>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</si>
  <si>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</si>
  <si>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</si>
  <si>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</si>
  <si>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</si>
  <si>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</si>
  <si>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</si>
  <si>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</si>
  <si>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</si>
  <si>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</si>
  <si>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</si>
  <si>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</si>
  <si>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</si>
  <si>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</si>
  <si>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</si>
  <si>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</si>
  <si>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</si>
  <si>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</si>
  <si>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</si>
  <si>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</si>
  <si>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</si>
  <si>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</si>
  <si>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</si>
  <si>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</si>
  <si>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</si>
  <si>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</si>
  <si>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</si>
  <si>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</si>
  <si>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</si>
  <si>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</si>
  <si>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</si>
  <si>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</si>
  <si>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</si>
  <si>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</si>
  <si>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</si>
  <si>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</si>
  <si>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</si>
  <si>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</si>
  <si>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</si>
  <si>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</si>
  <si>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</si>
  <si>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</si>
  <si>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</si>
  <si>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</si>
  <si>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</si>
  <si>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</si>
  <si>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</si>
  <si>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</si>
  <si>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</si>
  <si>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</si>
  <si>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</si>
  <si>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</si>
  <si>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</si>
  <si>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</si>
  <si>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</si>
  <si>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</si>
  <si>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</si>
  <si>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</si>
  <si>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</si>
  <si>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</si>
  <si>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</si>
  <si>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</si>
  <si>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</si>
  <si>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</si>
  <si>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</si>
  <si>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</si>
  <si>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</si>
  <si>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</si>
  <si>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</si>
  <si>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</si>
  <si>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</si>
  <si>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</si>
  <si>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</si>
  <si>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</si>
  <si>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</si>
  <si>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</si>
  <si>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</si>
  <si>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</si>
  <si>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</si>
  <si>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</si>
  <si>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</si>
  <si>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</si>
  <si>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</si>
  <si>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</si>
  <si>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</si>
  <si>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</si>
  <si>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</si>
  <si>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</si>
  <si>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</si>
  <si>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</si>
  <si>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</si>
  <si>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</si>
  <si>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</si>
  <si>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</si>
  <si>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</si>
  <si>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</si>
  <si>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</si>
  <si>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</si>
  <si>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</si>
  <si>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</si>
  <si>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</si>
  <si>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</si>
  <si>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</si>
  <si>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</si>
  <si>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</si>
  <si>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</si>
  <si>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</si>
  <si>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</si>
  <si>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</si>
  <si>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</si>
  <si>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</si>
  <si>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</si>
  <si>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</si>
  <si>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</si>
  <si>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</si>
  <si>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</si>
  <si>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</si>
  <si>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</si>
  <si>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</si>
  <si>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</si>
  <si>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</si>
  <si>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</si>
  <si>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</si>
  <si>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</si>
  <si>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</si>
  <si>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</si>
  <si>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</si>
  <si>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</si>
  <si>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</si>
  <si>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</si>
  <si>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</si>
  <si>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</si>
  <si>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</si>
  <si>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</si>
  <si>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</si>
  <si>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</si>
  <si>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</si>
  <si>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</si>
  <si>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</si>
  <si>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</si>
  <si>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</si>
  <si>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</si>
  <si>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</si>
  <si>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</si>
  <si>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</si>
  <si>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</si>
  <si>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</si>
  <si>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</si>
  <si>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</si>
  <si>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</si>
  <si>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</si>
  <si>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</si>
  <si>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</si>
  <si>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</si>
  <si>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</si>
  <si>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</si>
  <si>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</si>
  <si>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</si>
  <si>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</si>
  <si>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</si>
  <si>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</si>
  <si>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</si>
  <si>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</si>
  <si>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</si>
  <si>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</si>
  <si>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</si>
  <si>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</si>
  <si>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</si>
  <si>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</si>
  <si>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</si>
  <si>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</si>
  <si>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</si>
  <si>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</si>
  <si>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</si>
  <si>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</si>
  <si>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</si>
  <si>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</si>
  <si>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</si>
  <si>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</si>
  <si>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</si>
  <si>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</si>
  <si>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</si>
  <si>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</si>
  <si>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</si>
  <si>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</si>
  <si>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</si>
  <si>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</si>
  <si>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</si>
  <si>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</si>
  <si>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</si>
  <si>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</si>
  <si>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</si>
  <si>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</si>
  <si>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</si>
  <si>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</si>
  <si>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</si>
  <si>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</si>
  <si>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</si>
  <si>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</si>
  <si>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</si>
  <si>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</si>
  <si>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</si>
  <si>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</si>
  <si>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</si>
  <si>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</si>
  <si>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</si>
  <si>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</si>
  <si>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</si>
  <si>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</si>
  <si>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</si>
  <si>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</si>
  <si>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</si>
  <si>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</si>
  <si>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</si>
  <si>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</si>
  <si>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</si>
  <si>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</si>
  <si>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</si>
  <si>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</si>
  <si>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</si>
  <si>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</si>
  <si>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</si>
  <si>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</si>
  <si>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</si>
  <si>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</si>
  <si>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</si>
  <si>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</si>
  <si>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</si>
  <si>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</si>
  <si>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</si>
  <si>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</si>
  <si>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</si>
  <si>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</si>
  <si>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</si>
  <si>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</si>
  <si>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</si>
  <si>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</si>
  <si>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</si>
  <si>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</si>
  <si>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</si>
  <si>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</si>
  <si>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</si>
  <si>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</si>
  <si>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</si>
  <si>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</si>
  <si>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</si>
  <si>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</si>
  <si>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</si>
  <si>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</si>
  <si>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</si>
  <si>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</si>
  <si>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</si>
  <si>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</si>
  <si>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</si>
  <si>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</si>
  <si>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</si>
  <si>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</si>
  <si>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</si>
  <si>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</si>
  <si>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</si>
  <si>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</si>
  <si>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</si>
  <si>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</si>
  <si>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</si>
  <si>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</si>
  <si>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</si>
  <si>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</si>
  <si>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</si>
  <si>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</si>
  <si>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</si>
  <si>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</si>
  <si>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</si>
  <si>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</si>
  <si>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</si>
  <si>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</si>
  <si>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</si>
  <si>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</si>
  <si>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</si>
  <si>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</si>
  <si>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</si>
  <si>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</si>
  <si>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</si>
  <si>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</si>
  <si>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</si>
  <si>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</si>
  <si>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</si>
  <si>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</si>
  <si>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</si>
  <si>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</si>
  <si>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</si>
  <si>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</si>
  <si>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</si>
  <si>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</si>
  <si>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</si>
  <si>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</si>
  <si>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</si>
  <si>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</si>
  <si>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</si>
  <si>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</si>
  <si>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</si>
  <si>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</si>
  <si>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</si>
  <si>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</si>
  <si>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</si>
  <si>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</si>
  <si>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</si>
  <si>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</si>
  <si>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</si>
  <si>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</si>
  <si>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</si>
  <si>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</si>
  <si>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</si>
  <si>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</si>
  <si>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</si>
  <si>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</si>
  <si>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</si>
  <si>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</si>
  <si>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</si>
  <si>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</si>
  <si>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</si>
  <si>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</si>
  <si>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</si>
  <si>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</si>
  <si>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</si>
  <si>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</si>
  <si>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</si>
  <si>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</si>
  <si>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</si>
  <si>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</si>
  <si>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</si>
  <si>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</si>
  <si>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</si>
  <si>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</si>
  <si>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</si>
  <si>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</si>
  <si>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</si>
  <si>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</si>
  <si>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</si>
  <si>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</si>
  <si>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</si>
  <si>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</si>
  <si>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</si>
  <si>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</si>
  <si>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</si>
  <si>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</si>
  <si>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</si>
  <si>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</si>
  <si>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</si>
  <si>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</si>
  <si>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</si>
  <si>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</si>
  <si>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</si>
  <si>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</si>
  <si>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</si>
  <si>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</si>
  <si>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</si>
  <si>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</si>
  <si>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</si>
  <si>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</si>
  <si>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</si>
  <si>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</si>
  <si>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</si>
  <si>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</si>
  <si>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</si>
  <si>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</si>
  <si>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</si>
  <si>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</si>
  <si>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</si>
  <si>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</si>
  <si>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</si>
  <si>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</si>
  <si>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</si>
  <si>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</si>
  <si>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</si>
  <si>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</si>
  <si>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</si>
  <si>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</si>
  <si>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</si>
  <si>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</si>
  <si>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</si>
  <si>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</si>
  <si>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</si>
  <si>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</si>
  <si>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</si>
  <si>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</si>
  <si>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</si>
  <si>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</si>
  <si>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</si>
  <si>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</si>
  <si>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</si>
  <si>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</si>
  <si>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</si>
  <si>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</si>
  <si>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</si>
  <si>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</si>
  <si>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</si>
  <si>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</si>
  <si>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</si>
  <si>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</si>
  <si>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</si>
  <si>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</si>
  <si>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</si>
  <si>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</si>
  <si>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</si>
  <si>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</si>
  <si>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</si>
  <si>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</si>
  <si>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</si>
  <si>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</si>
  <si>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</si>
  <si>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</si>
  <si>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</si>
  <si>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</si>
  <si>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</si>
  <si>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</si>
  <si>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</si>
  <si>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</si>
  <si>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</si>
  <si>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</si>
  <si>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</si>
  <si>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</si>
  <si>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</si>
  <si>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</si>
  <si>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</si>
  <si>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</si>
  <si>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</si>
  <si>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</si>
  <si>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</si>
  <si>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</si>
  <si>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</si>
  <si>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</si>
  <si>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</si>
  <si>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</si>
  <si>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</si>
  <si>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</si>
  <si>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</si>
  <si>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</si>
  <si>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</si>
  <si>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</si>
  <si>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</si>
  <si>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</si>
  <si>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</si>
  <si>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</si>
  <si>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</si>
  <si>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</si>
  <si>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</si>
  <si>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</si>
  <si>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</si>
  <si>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</si>
  <si>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</si>
  <si>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</si>
  <si>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</si>
  <si>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</si>
  <si>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</si>
  <si>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</si>
  <si>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</si>
  <si>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</si>
  <si>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</si>
  <si>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</si>
  <si>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</si>
  <si>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</si>
  <si>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</si>
  <si>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</si>
  <si>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</si>
  <si>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</si>
  <si>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</si>
  <si>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</si>
  <si>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</si>
  <si>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</si>
  <si>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</si>
  <si>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</si>
  <si>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</si>
  <si>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</si>
  <si>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</si>
  <si>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</si>
  <si>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</si>
  <si>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</si>
  <si>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</si>
  <si>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</si>
  <si>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</si>
  <si>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</si>
  <si>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</si>
  <si>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</si>
  <si>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</si>
  <si>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</si>
  <si>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</si>
  <si>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</si>
  <si>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</si>
  <si>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</si>
  <si>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</si>
  <si>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</si>
  <si>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</si>
  <si>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</si>
  <si>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</si>
  <si>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</si>
  <si>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</si>
  <si>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</si>
  <si>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</si>
  <si>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</si>
  <si>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</si>
  <si>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</si>
  <si>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</si>
  <si>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</si>
  <si>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</si>
  <si>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</si>
  <si>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</si>
  <si>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</si>
  <si>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</si>
  <si>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</si>
  <si>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</si>
  <si>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</si>
  <si>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</si>
  <si>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</si>
  <si>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</si>
  <si>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</si>
  <si>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</si>
  <si>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</si>
  <si>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</si>
  <si>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</si>
  <si>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</si>
  <si>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</si>
  <si>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</si>
  <si>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</si>
  <si>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</si>
  <si>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</si>
  <si>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</si>
  <si>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</si>
  <si>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</si>
  <si>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</si>
  <si>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</si>
  <si>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</si>
  <si>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</si>
  <si>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</si>
  <si>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</si>
  <si>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</si>
  <si>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</si>
  <si>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</si>
  <si>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</si>
  <si>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</si>
  <si>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</si>
  <si>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</si>
  <si>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</si>
  <si>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</si>
  <si>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</si>
  <si>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</si>
  <si>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</si>
  <si>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</si>
  <si>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</si>
  <si>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</si>
  <si>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</si>
  <si>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</si>
  <si>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</si>
  <si>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</si>
  <si>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</si>
  <si>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</si>
  <si>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</si>
  <si>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</si>
  <si>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</si>
  <si>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</si>
  <si>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</si>
  <si>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</si>
  <si>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</si>
  <si>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</si>
  <si>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</si>
  <si>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</si>
  <si>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</si>
  <si>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</si>
  <si>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</si>
  <si>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</si>
  <si>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</si>
  <si>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</si>
  <si>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</si>
  <si>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</si>
  <si>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</si>
  <si>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</si>
  <si>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</si>
  <si>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</si>
  <si>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</si>
  <si>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</si>
  <si>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</si>
  <si>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</si>
  <si>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</si>
  <si>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</si>
  <si>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</si>
  <si>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</si>
  <si>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</si>
  <si>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</si>
  <si>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</si>
  <si>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</si>
  <si>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</si>
  <si>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</si>
  <si>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</si>
  <si>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</si>
  <si>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</si>
  <si>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</si>
  <si>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</si>
  <si>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</si>
  <si>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</si>
  <si>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</si>
  <si>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</si>
  <si>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</si>
  <si>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</si>
  <si>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</si>
  <si>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</si>
  <si>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</si>
  <si>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</si>
  <si>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</si>
  <si>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</si>
  <si>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</si>
  <si>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</si>
  <si>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</si>
  <si>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</si>
  <si>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</si>
  <si>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</si>
  <si>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</si>
  <si>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</si>
  <si>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</si>
  <si>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</si>
  <si>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</si>
  <si>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</si>
  <si>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</si>
  <si>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</si>
  <si>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</si>
  <si>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</si>
  <si>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</si>
  <si>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</si>
  <si>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</si>
  <si>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</si>
  <si>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</si>
  <si>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</si>
  <si>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</si>
  <si>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</si>
  <si>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</si>
  <si>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</si>
  <si>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</si>
  <si>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</si>
  <si>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</si>
  <si>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</si>
  <si>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</si>
  <si>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</si>
  <si>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</si>
  <si>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</si>
  <si>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</si>
  <si>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</si>
  <si>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</si>
  <si>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</si>
  <si>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</si>
  <si>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</si>
  <si>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</si>
  <si>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</si>
  <si>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</si>
  <si>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</si>
  <si>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</si>
  <si>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</si>
  <si>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</si>
  <si>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</si>
  <si>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</si>
  <si>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</si>
  <si>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</si>
  <si>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</si>
  <si>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</si>
  <si>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</si>
  <si>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</si>
  <si>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</si>
  <si>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</si>
  <si>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</si>
  <si>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</si>
  <si>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</si>
  <si>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</si>
  <si>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</si>
  <si>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</si>
  <si>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</si>
  <si>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</si>
  <si>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</si>
  <si>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</si>
  <si>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</si>
  <si>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</si>
  <si>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</si>
  <si>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</si>
  <si>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</si>
  <si>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</si>
  <si>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</si>
  <si>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</si>
  <si>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</si>
  <si>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</si>
  <si>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</si>
  <si>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</si>
  <si>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</si>
  <si>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</si>
  <si>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</si>
  <si>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</si>
  <si>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</si>
  <si>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</si>
  <si>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</si>
  <si>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</si>
  <si>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</si>
  <si>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</si>
  <si>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</si>
  <si>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</si>
  <si>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</si>
  <si>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</si>
  <si>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</si>
  <si>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</si>
  <si>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</si>
  <si>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</si>
  <si>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</si>
  <si>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</si>
  <si>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</si>
  <si>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</si>
  <si>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</si>
  <si>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</si>
  <si>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</si>
  <si>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</si>
  <si>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</si>
  <si>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</si>
  <si>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</si>
  <si>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</si>
  <si>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</si>
  <si>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</si>
  <si>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</si>
  <si>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</si>
  <si>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</si>
  <si>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</si>
  <si>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</si>
  <si>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</si>
  <si>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</si>
  <si>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</si>
  <si>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</si>
  <si>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</si>
  <si>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</si>
  <si>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</si>
  <si>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</si>
  <si>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</si>
  <si>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</si>
  <si>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</si>
  <si>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</si>
  <si>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</si>
  <si>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</si>
  <si>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</si>
  <si>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</si>
  <si>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</si>
  <si>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</si>
  <si>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</si>
  <si>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</si>
  <si>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</si>
  <si>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</si>
  <si>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</si>
  <si>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</si>
  <si>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</si>
  <si>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</si>
  <si>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</si>
  <si>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</si>
  <si>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</si>
  <si>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</si>
  <si>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</si>
  <si>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</si>
  <si>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</si>
  <si>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</si>
  <si>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</si>
  <si>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</si>
  <si>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</si>
  <si>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</si>
  <si>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</si>
  <si>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</si>
  <si>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</si>
  <si>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</si>
  <si>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</si>
  <si>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</si>
  <si>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</si>
  <si>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</si>
  <si>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</si>
  <si>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</si>
  <si>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</si>
  <si>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</si>
  <si>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</si>
  <si>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</si>
  <si>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</si>
  <si>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</si>
  <si>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</si>
  <si>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</si>
  <si>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</si>
  <si>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</si>
  <si>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</si>
  <si>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</si>
  <si>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</si>
  <si>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</si>
  <si>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</si>
  <si>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</si>
  <si>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</si>
  <si>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</si>
  <si>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</si>
  <si>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</si>
  <si>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</si>
  <si>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</si>
  <si>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</si>
  <si>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</si>
  <si>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</si>
  <si>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</si>
  <si>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</si>
  <si>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</si>
  <si>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</si>
  <si>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</si>
  <si>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</si>
  <si>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</si>
  <si>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</si>
  <si>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</si>
  <si>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</si>
  <si>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</si>
  <si>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</si>
  <si>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</si>
  <si>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</si>
  <si>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</si>
  <si>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</si>
  <si>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</si>
  <si>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</si>
  <si>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</si>
  <si>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</si>
  <si>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</si>
  <si>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</si>
  <si>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</si>
  <si>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</si>
  <si>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</si>
  <si>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</si>
  <si>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</si>
  <si>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</si>
  <si>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</si>
  <si>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</si>
  <si>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</si>
  <si>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</si>
  <si>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</si>
  <si>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</si>
  <si>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</si>
  <si>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</si>
  <si>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</si>
  <si>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</si>
  <si>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</si>
  <si>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</si>
  <si>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</si>
  <si>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</si>
  <si>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</si>
  <si>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</si>
  <si>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</si>
  <si>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</si>
  <si>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</si>
  <si>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</si>
  <si>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</si>
  <si>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</si>
  <si>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</si>
  <si>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</si>
  <si>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</si>
  <si>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</si>
  <si>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</si>
  <si>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</si>
  <si>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</si>
  <si>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</si>
  <si>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</si>
  <si>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</si>
  <si>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</si>
  <si>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</si>
  <si>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</si>
  <si>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</si>
  <si>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</si>
  <si>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</si>
  <si>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</si>
  <si>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</si>
  <si>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</si>
  <si>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</si>
  <si>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</si>
  <si>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</si>
  <si>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</si>
  <si>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</si>
  <si>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</si>
  <si>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</si>
  <si>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</si>
  <si>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</si>
  <si>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</si>
  <si>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</si>
  <si>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</si>
  <si>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</si>
  <si>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</si>
  <si>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</si>
  <si>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</si>
  <si>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</si>
  <si>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</si>
  <si>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</si>
  <si>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</si>
  <si>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</si>
  <si>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</si>
  <si>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</si>
  <si>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</si>
  <si>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</si>
  <si>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</si>
  <si>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</si>
  <si>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</si>
  <si>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</si>
  <si>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</si>
  <si>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</si>
  <si>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</si>
  <si>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</si>
  <si>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</si>
  <si>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</si>
  <si>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</si>
  <si>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</si>
  <si>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</si>
  <si>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</si>
  <si>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</si>
  <si>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</si>
  <si>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</si>
  <si>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</si>
  <si>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</si>
  <si>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</si>
  <si>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</si>
  <si>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</si>
  <si>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</si>
  <si>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</si>
  <si>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</si>
  <si>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</si>
  <si>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</si>
  <si>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</si>
  <si>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</si>
  <si>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</si>
  <si>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</si>
  <si>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</si>
  <si>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</si>
  <si>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</si>
  <si>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</si>
  <si>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</si>
  <si>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</si>
  <si>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</si>
  <si>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</si>
  <si>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</si>
  <si>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</si>
  <si>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</si>
  <si>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</si>
  <si>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</si>
  <si>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</si>
  <si>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</si>
  <si>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</si>
  <si>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</si>
  <si>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</si>
  <si>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</si>
  <si>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</si>
  <si>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</si>
  <si>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</si>
  <si>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</si>
  <si>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</si>
  <si>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</si>
  <si>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</si>
  <si>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</si>
  <si>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</si>
  <si>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</si>
  <si>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</si>
  <si>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</si>
  <si>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</si>
  <si>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</si>
  <si>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</si>
  <si>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</si>
  <si>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</si>
  <si>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</si>
  <si>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</si>
  <si>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</si>
  <si>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</si>
  <si>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</si>
  <si>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</si>
  <si>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</si>
  <si>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</si>
  <si>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</si>
  <si>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</si>
  <si>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</si>
  <si>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</si>
  <si>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</si>
  <si>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</si>
  <si>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</si>
  <si>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</si>
  <si>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</si>
  <si>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</si>
  <si>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</si>
  <si>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</si>
  <si>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</si>
  <si>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</si>
  <si>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</si>
  <si>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</si>
  <si>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</si>
  <si>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</si>
  <si>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</si>
  <si>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</si>
  <si>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</si>
  <si>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</si>
  <si>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</si>
  <si>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</si>
  <si>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</si>
  <si>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</si>
  <si>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</si>
  <si>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</si>
  <si>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</si>
  <si>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</si>
  <si>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</si>
  <si>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</si>
  <si>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</si>
  <si>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</si>
  <si>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</si>
  <si>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</si>
  <si>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</si>
  <si>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</si>
  <si>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</si>
  <si>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</si>
  <si>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</si>
  <si>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</si>
  <si>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</si>
  <si>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</si>
  <si>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</si>
  <si>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</si>
  <si>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</si>
  <si>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</si>
  <si>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</si>
  <si>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</si>
  <si>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</si>
  <si>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</si>
  <si>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</si>
  <si>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</si>
  <si>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</si>
  <si>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</si>
  <si>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</si>
  <si>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</si>
  <si>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</si>
  <si>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</si>
  <si>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</si>
  <si>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</si>
  <si>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</si>
  <si>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</si>
  <si>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</si>
  <si>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</si>
  <si>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</si>
  <si>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</si>
  <si>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</si>
  <si>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</si>
  <si>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</si>
  <si>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</si>
  <si>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</si>
  <si>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</si>
  <si>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</si>
  <si>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</si>
  <si>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</si>
  <si>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</si>
  <si>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</si>
  <si>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</si>
  <si>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</si>
  <si>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</si>
  <si>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</si>
  <si>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</si>
  <si>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</si>
  <si>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</si>
  <si>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</si>
  <si>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</si>
  <si>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</si>
  <si>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</si>
  <si>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</si>
  <si>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</si>
  <si>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</si>
  <si>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</si>
  <si>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</si>
  <si>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</si>
  <si>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</si>
  <si>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</si>
  <si>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</si>
  <si>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</si>
  <si>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</si>
  <si>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</si>
  <si>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</si>
  <si>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</si>
  <si>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</si>
  <si>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</si>
  <si>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</si>
  <si>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</si>
  <si>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</si>
  <si>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</si>
  <si>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</si>
  <si>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</si>
  <si>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</si>
  <si>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</si>
  <si>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</si>
  <si>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</si>
  <si>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</si>
  <si>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</si>
  <si>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</si>
  <si>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</si>
  <si>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</si>
  <si>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</si>
  <si>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</si>
  <si>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</si>
  <si>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</si>
  <si>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</si>
  <si>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</si>
  <si>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</si>
  <si>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</si>
  <si>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</si>
  <si>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</si>
  <si>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</si>
  <si>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</si>
  <si>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</si>
  <si>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</si>
  <si>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</si>
  <si>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</si>
  <si>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</si>
  <si>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</si>
  <si>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</si>
  <si>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</si>
  <si>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</si>
  <si>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</si>
  <si>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</si>
  <si>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</si>
  <si>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</si>
  <si>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</si>
  <si>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</si>
  <si>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</si>
  <si>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</si>
  <si>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</si>
  <si>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</si>
  <si>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</si>
  <si>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</si>
  <si>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</si>
  <si>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</si>
  <si>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</si>
  <si>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</si>
  <si>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</si>
  <si>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</si>
  <si>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</si>
  <si>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</si>
  <si>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</si>
  <si>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</si>
  <si>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</si>
  <si>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</si>
  <si>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</si>
  <si>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</si>
  <si>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</si>
  <si>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</si>
  <si>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</si>
  <si>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</si>
  <si>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</si>
  <si>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</si>
  <si>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</si>
  <si>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</si>
  <si>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</si>
  <si>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</si>
  <si>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</si>
  <si>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</si>
  <si>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</si>
  <si>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</si>
  <si>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</si>
  <si>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</si>
  <si>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</si>
  <si>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</si>
  <si>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</si>
  <si>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</si>
  <si>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</si>
  <si>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</si>
  <si>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</si>
  <si>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</si>
  <si>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</si>
  <si>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</si>
  <si>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</si>
  <si>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</si>
  <si>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</si>
  <si>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</si>
  <si>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</si>
  <si>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</si>
  <si>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</si>
  <si>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</si>
  <si>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</si>
  <si>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</si>
  <si>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</si>
  <si>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</si>
  <si>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</si>
  <si>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</si>
  <si>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</si>
  <si>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</si>
  <si>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</si>
  <si>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</si>
  <si>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</si>
  <si>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</si>
  <si>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</si>
  <si>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</si>
  <si>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</si>
  <si>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</si>
  <si>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</si>
  <si>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</si>
  <si>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</si>
  <si>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</si>
  <si>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</si>
  <si>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</si>
  <si>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</si>
  <si>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</si>
  <si>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</si>
  <si>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</si>
  <si>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</si>
  <si>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</si>
  <si>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</si>
  <si>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</si>
  <si>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</si>
  <si>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</si>
  <si>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</si>
  <si>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</si>
  <si>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</si>
  <si>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</si>
  <si>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</si>
  <si>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</si>
  <si>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</si>
  <si>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</si>
  <si>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</si>
  <si>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</si>
  <si>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</si>
  <si>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</si>
  <si>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</si>
  <si>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</si>
  <si>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</si>
  <si>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</si>
  <si>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</si>
  <si>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</si>
  <si>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</si>
  <si>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</si>
  <si>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</si>
  <si>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</si>
  <si>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</si>
  <si>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</si>
  <si>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</si>
  <si>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</si>
  <si>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</si>
  <si>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</si>
  <si>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</si>
  <si>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</si>
  <si>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</si>
  <si>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</si>
  <si>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</si>
  <si>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</si>
  <si>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</si>
  <si>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</si>
  <si>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</si>
  <si>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</si>
  <si>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</si>
  <si>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</si>
  <si>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</si>
  <si>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</si>
  <si>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</si>
  <si>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</si>
  <si>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</si>
  <si>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</si>
  <si>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</si>
  <si>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</si>
  <si>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</si>
  <si>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</si>
  <si>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</si>
  <si>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</si>
  <si>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</si>
  <si>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</si>
  <si>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</si>
  <si>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</si>
  <si>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</si>
  <si>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</si>
  <si>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</si>
  <si>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</si>
  <si>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</si>
  <si>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</si>
  <si>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</si>
  <si>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</si>
  <si>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</si>
  <si>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</si>
  <si>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</si>
  <si>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</si>
  <si>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</si>
  <si>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</si>
  <si>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</si>
  <si>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</si>
  <si>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</si>
  <si>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</si>
  <si>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</si>
  <si>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</si>
  <si>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</si>
  <si>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</si>
  <si>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</si>
  <si>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</si>
  <si>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</si>
  <si>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</si>
  <si>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</si>
  <si>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</si>
  <si>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</si>
  <si>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</si>
  <si>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</si>
  <si>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</si>
  <si>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</si>
  <si>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</si>
  <si>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</si>
  <si>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</si>
  <si>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</si>
  <si>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</si>
  <si>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</si>
  <si>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</si>
  <si>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</si>
  <si>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</si>
  <si>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</si>
  <si>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</si>
  <si>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</si>
  <si>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</si>
  <si>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</si>
  <si>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</si>
  <si>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</si>
  <si>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</si>
  <si>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</si>
  <si>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</si>
  <si>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</si>
  <si>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</si>
  <si>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</si>
  <si>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</si>
  <si>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</si>
  <si>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</si>
  <si>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</si>
  <si>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</si>
  <si>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</si>
  <si>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</si>
  <si>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</si>
  <si>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</si>
  <si>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</si>
  <si>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</si>
  <si>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</si>
  <si>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</si>
  <si>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</si>
  <si>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</si>
  <si>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</si>
  <si>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</si>
  <si>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</si>
  <si>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</si>
  <si>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</si>
  <si>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</si>
  <si>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</si>
  <si>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</si>
  <si>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</si>
  <si>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</si>
  <si>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</si>
  <si>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</si>
  <si>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</si>
  <si>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</si>
  <si>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</si>
  <si>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</si>
  <si>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</si>
  <si>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</si>
  <si>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</si>
  <si>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</si>
  <si>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</si>
  <si>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</si>
  <si>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</si>
  <si>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</si>
  <si>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</si>
  <si>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</si>
  <si>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</si>
  <si>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</si>
  <si>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</si>
  <si>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</si>
  <si>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</si>
  <si>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</si>
  <si>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</si>
  <si>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</si>
  <si>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</si>
  <si>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</si>
  <si>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</si>
  <si>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</si>
  <si>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</si>
  <si>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</si>
  <si>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</si>
  <si>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</si>
  <si>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</si>
  <si>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</si>
  <si>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</si>
  <si>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</si>
  <si>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</si>
  <si>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</si>
  <si>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</si>
  <si>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</si>
  <si>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</si>
  <si>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</si>
  <si>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</si>
  <si>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</si>
  <si>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</si>
  <si>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</si>
  <si>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</si>
  <si>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</si>
  <si>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</si>
  <si>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</si>
  <si>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</si>
  <si>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</si>
  <si>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</si>
  <si>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</si>
  <si>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</si>
  <si>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</si>
  <si>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</si>
  <si>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</si>
  <si>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</si>
  <si>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</si>
  <si>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</si>
  <si>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</si>
  <si>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</si>
  <si>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</si>
  <si>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</si>
  <si>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</si>
  <si>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</si>
  <si>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</si>
  <si>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</si>
  <si>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</si>
  <si>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</si>
  <si>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</si>
  <si>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</si>
  <si>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</si>
  <si>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</si>
  <si>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</si>
  <si>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</si>
  <si>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</si>
  <si>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</si>
  <si>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</si>
  <si>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</si>
  <si>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</si>
  <si>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</si>
  <si>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</si>
  <si>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</si>
  <si>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</si>
  <si>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</si>
  <si>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</si>
  <si>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</si>
  <si>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</si>
  <si>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</si>
  <si>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</si>
  <si>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</si>
  <si>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</si>
  <si>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</si>
  <si>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</si>
  <si>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</si>
  <si>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</si>
  <si>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</si>
  <si>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</si>
  <si>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</si>
  <si>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</si>
  <si>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</si>
  <si>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</si>
  <si>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</si>
  <si>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</si>
  <si>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</si>
  <si>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</si>
  <si>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</si>
  <si>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</si>
  <si>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</si>
  <si>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</si>
  <si>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</si>
  <si>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</si>
  <si>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</si>
  <si>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</si>
  <si>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</si>
  <si>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</si>
  <si>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</si>
  <si>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</si>
  <si>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</si>
  <si>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</si>
  <si>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</si>
  <si>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</si>
  <si>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</si>
  <si>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</si>
  <si>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</si>
  <si>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</si>
  <si>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</si>
  <si>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</si>
  <si>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</si>
  <si>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</si>
  <si>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</si>
  <si>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</si>
  <si>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</si>
  <si>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</si>
  <si>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</si>
  <si>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</si>
  <si>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</si>
  <si>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</si>
  <si>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</si>
  <si>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</si>
  <si>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</si>
  <si>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</si>
  <si>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</si>
  <si>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</si>
  <si>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</si>
  <si>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</si>
  <si>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</si>
  <si>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</si>
  <si>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</si>
  <si>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</si>
  <si>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</si>
  <si>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</si>
  <si>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</si>
  <si>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</si>
  <si>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</si>
  <si>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</si>
  <si>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</si>
  <si>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</si>
  <si>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</si>
  <si>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</si>
  <si>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</si>
  <si>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</si>
  <si>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</si>
  <si>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</si>
  <si>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</si>
  <si>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</si>
  <si>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</si>
  <si>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</si>
  <si>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</si>
  <si>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</si>
  <si>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</si>
  <si>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</si>
  <si>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</si>
  <si>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</si>
  <si>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</si>
  <si>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</si>
  <si>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</si>
  <si>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</si>
  <si>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</si>
  <si>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</si>
  <si>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</si>
  <si>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</si>
  <si>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</si>
  <si>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</si>
  <si>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</si>
  <si>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</si>
  <si>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</si>
  <si>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</si>
  <si>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</si>
  <si>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</si>
  <si>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</si>
  <si>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</si>
  <si>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</si>
  <si>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</si>
  <si>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</si>
  <si>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</si>
  <si>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</si>
  <si>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</si>
  <si>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</si>
  <si>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</si>
  <si>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</si>
  <si>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</si>
  <si>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</si>
  <si>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</si>
  <si>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</si>
  <si>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</si>
  <si>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</si>
  <si>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</si>
  <si>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</si>
  <si>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</si>
  <si>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</si>
  <si>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</si>
  <si>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</si>
  <si>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</si>
  <si>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</si>
  <si>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</si>
  <si>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</si>
  <si>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</si>
  <si>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</si>
  <si>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</si>
  <si>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</si>
  <si>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</si>
  <si>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</si>
  <si>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</si>
  <si>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</si>
  <si>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</si>
  <si>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</si>
  <si>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</si>
  <si>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</si>
  <si>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</si>
  <si>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</si>
  <si>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</si>
  <si>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</si>
  <si>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</si>
  <si>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</si>
  <si>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</si>
  <si>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</si>
  <si>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</si>
  <si>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</si>
  <si>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</si>
  <si>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</si>
  <si>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</si>
  <si>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</si>
  <si>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</si>
  <si>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</si>
  <si>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</si>
  <si>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</si>
  <si>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</si>
  <si>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</si>
  <si>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</si>
  <si>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</si>
  <si>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</si>
  <si>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</si>
  <si>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</si>
  <si>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</si>
  <si>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</si>
  <si>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</si>
  <si>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</si>
  <si>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</si>
  <si>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</si>
  <si>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</si>
  <si>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</si>
  <si>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</si>
  <si>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</si>
  <si>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</si>
  <si>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</si>
  <si>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</si>
  <si>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</si>
  <si>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</si>
  <si>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</si>
  <si>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</si>
  <si>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</si>
  <si>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</si>
  <si>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</si>
  <si>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</si>
  <si>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</si>
  <si>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</si>
  <si>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</si>
  <si>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</si>
  <si>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</si>
  <si>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</si>
  <si>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</si>
  <si>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</si>
  <si>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</si>
  <si>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</si>
  <si>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</si>
  <si>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</si>
  <si>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</si>
  <si>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</si>
  <si>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</si>
  <si>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</si>
  <si>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</si>
  <si>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</si>
  <si>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</si>
  <si>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</si>
  <si>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</si>
  <si>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</si>
  <si>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</si>
  <si>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</si>
  <si>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</si>
  <si>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</si>
  <si>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</si>
  <si>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</si>
  <si>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</si>
  <si>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</si>
  <si>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</si>
  <si>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</si>
  <si>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</si>
  <si>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</si>
  <si>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</si>
  <si>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</si>
  <si>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</si>
  <si>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</si>
  <si>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</si>
  <si>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</si>
  <si>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</si>
  <si>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</si>
  <si>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</si>
  <si>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</si>
  <si>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</si>
  <si>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</si>
  <si>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</si>
  <si>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</si>
  <si>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</si>
  <si>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</si>
  <si>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</si>
  <si>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</si>
  <si>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</si>
  <si>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</si>
  <si>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</si>
  <si>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</si>
  <si>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</si>
  <si>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</si>
  <si>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</si>
  <si>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</si>
  <si>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</si>
  <si>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</si>
  <si>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</si>
  <si>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</si>
  <si>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</si>
  <si>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</si>
  <si>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</si>
  <si>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</si>
  <si>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</si>
  <si>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</si>
  <si>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</si>
  <si>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</si>
  <si>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</si>
  <si>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</si>
  <si>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</si>
  <si>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</si>
  <si>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</si>
  <si>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</si>
  <si>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</si>
  <si>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</si>
  <si>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</si>
  <si>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</si>
  <si>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</si>
  <si>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</si>
  <si>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</si>
  <si>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</si>
  <si>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</si>
  <si>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</si>
  <si>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</si>
  <si>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</si>
  <si>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</si>
  <si>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</si>
  <si>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</si>
  <si>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</si>
  <si>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</si>
  <si>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</si>
  <si>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</si>
  <si>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</si>
  <si>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</si>
  <si>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</si>
  <si>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</si>
  <si>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</si>
  <si>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</si>
  <si>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</si>
  <si>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</si>
  <si>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</si>
  <si>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</si>
  <si>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</si>
  <si>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</si>
  <si>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</si>
  <si>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</si>
  <si>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</si>
  <si>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</si>
  <si>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</si>
  <si>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</si>
  <si>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</si>
  <si>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</si>
  <si>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</si>
  <si>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</si>
  <si>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</si>
  <si>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</si>
  <si>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</si>
  <si>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</si>
  <si>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</si>
  <si>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</si>
  <si>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</si>
  <si>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</si>
  <si>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</si>
  <si>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</si>
  <si>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</si>
  <si>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</si>
  <si>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</si>
  <si>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</si>
  <si>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</si>
  <si>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</si>
  <si>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</si>
  <si>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</si>
  <si>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</si>
  <si>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</si>
  <si>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</si>
  <si>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</si>
  <si>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</si>
  <si>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</si>
  <si>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</si>
  <si>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</si>
  <si>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</si>
  <si>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</si>
  <si>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</si>
  <si>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</si>
  <si>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</si>
  <si>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</si>
  <si>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</si>
  <si>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</si>
  <si>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</si>
  <si>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</si>
  <si>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</si>
  <si>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</si>
  <si>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</si>
  <si>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</si>
  <si>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</si>
  <si>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</si>
  <si>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</si>
  <si>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</si>
  <si>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</si>
  <si>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</si>
  <si>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</si>
  <si>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</si>
  <si>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</si>
  <si>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</si>
  <si>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</si>
  <si>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</si>
  <si>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</si>
  <si>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</si>
  <si>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</si>
  <si>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</si>
  <si>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</si>
  <si>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</si>
  <si>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</si>
  <si>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</si>
  <si>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</si>
  <si>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</si>
  <si>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</si>
  <si>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</si>
  <si>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</si>
  <si>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</si>
  <si>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</si>
  <si>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</si>
  <si>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</si>
  <si>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</si>
  <si>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</si>
  <si>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</si>
  <si>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</si>
  <si>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</si>
  <si>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</si>
  <si>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</si>
  <si>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</si>
  <si>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</si>
  <si>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</si>
  <si>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</si>
  <si>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</si>
  <si>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</si>
  <si>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</si>
  <si>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</si>
  <si>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</si>
  <si>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</si>
  <si>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</si>
  <si>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</si>
  <si>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</si>
  <si>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</si>
  <si>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</si>
  <si>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</si>
  <si>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</si>
  <si>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</si>
  <si>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</si>
  <si>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</si>
  <si>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</si>
  <si>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</si>
  <si>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</si>
  <si>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</si>
  <si>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</si>
  <si>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</si>
  <si>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</si>
  <si>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</si>
  <si>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</si>
  <si>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</si>
  <si>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</si>
  <si>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</si>
  <si>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</si>
  <si>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</si>
  <si>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</si>
  <si>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</si>
  <si>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</si>
  <si>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</si>
  <si>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</si>
  <si>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</si>
  <si>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</si>
  <si>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</si>
  <si>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</si>
  <si>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</si>
  <si>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</si>
  <si>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</si>
  <si>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</si>
  <si>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</si>
  <si>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</si>
  <si>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</si>
  <si>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</si>
  <si>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</si>
  <si>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</si>
  <si>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</si>
  <si>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</si>
  <si>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</si>
  <si>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</si>
  <si>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</si>
  <si>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</si>
  <si>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</si>
  <si>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</si>
  <si>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</si>
  <si>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</si>
  <si>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</si>
  <si>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</si>
  <si>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</si>
  <si>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</si>
  <si>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</si>
  <si>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</si>
  <si>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</si>
  <si>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</si>
  <si>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</si>
  <si>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</si>
  <si>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</si>
  <si>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</si>
  <si>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</si>
  <si>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</si>
  <si>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</si>
  <si>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</si>
  <si>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</si>
  <si>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</si>
  <si>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</si>
  <si>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</si>
  <si>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</si>
  <si>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</si>
  <si>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</si>
  <si>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</si>
  <si>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</si>
  <si>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</si>
  <si>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</si>
  <si>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</si>
  <si>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</si>
  <si>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</si>
  <si>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</si>
  <si>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</si>
  <si>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</si>
  <si>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</si>
  <si>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</si>
  <si>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</si>
  <si>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</si>
  <si>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</si>
  <si>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</si>
  <si>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</si>
  <si>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</si>
  <si>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</si>
  <si>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</si>
  <si>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</si>
  <si>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</si>
  <si>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</si>
  <si>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</si>
  <si>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</si>
  <si>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</si>
  <si>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</si>
  <si>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</si>
  <si>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</si>
  <si>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</si>
  <si>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</si>
  <si>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</si>
  <si>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</si>
  <si>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</si>
  <si>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</si>
  <si>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</si>
  <si>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</si>
  <si>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</si>
  <si>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</si>
  <si>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</si>
  <si>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</si>
  <si>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</si>
  <si>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</si>
  <si>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</si>
  <si>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</si>
  <si>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</si>
  <si>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</si>
  <si>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</si>
  <si>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</si>
  <si>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</si>
  <si>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</si>
  <si>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</si>
  <si>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</si>
  <si>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</si>
  <si>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</si>
  <si>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</si>
  <si>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</si>
  <si>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</si>
  <si>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</si>
  <si>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</si>
  <si>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</si>
  <si>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</si>
  <si>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</si>
  <si>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</si>
  <si>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</si>
  <si>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</si>
  <si>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</si>
  <si>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</si>
  <si>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</si>
  <si>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</si>
  <si>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</si>
  <si>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</si>
  <si>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</si>
  <si>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</si>
  <si>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</si>
  <si>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</si>
  <si>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</si>
  <si>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</si>
  <si>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</si>
  <si>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</si>
  <si>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</si>
  <si>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</si>
  <si>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</si>
  <si>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</si>
  <si>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</si>
  <si>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</si>
  <si>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</si>
  <si>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</si>
  <si>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</si>
  <si>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</si>
  <si>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</si>
  <si>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</si>
  <si>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</si>
  <si>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</si>
  <si>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</si>
  <si>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</si>
  <si>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</si>
  <si>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</si>
  <si>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</si>
  <si>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</si>
  <si>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</si>
  <si>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</si>
  <si>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</si>
  <si>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</si>
  <si>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</si>
  <si>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</si>
  <si>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</si>
  <si>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</si>
  <si>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</si>
  <si>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</si>
  <si>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</si>
  <si>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</si>
  <si>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</si>
  <si>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</si>
  <si>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</si>
  <si>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</si>
  <si>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</si>
  <si>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</si>
  <si>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</si>
  <si>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</si>
  <si>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</si>
  <si>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</si>
  <si>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</si>
  <si>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</si>
  <si>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</si>
  <si>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</si>
  <si>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</si>
  <si>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</si>
  <si>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</si>
  <si>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</si>
  <si>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</si>
  <si>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</si>
  <si>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</si>
  <si>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</si>
  <si>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</si>
  <si>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</si>
  <si>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</si>
  <si>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</si>
  <si>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</si>
  <si>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</si>
  <si>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</si>
  <si>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</si>
  <si>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</si>
  <si>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</si>
  <si>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</si>
  <si>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</si>
  <si>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</si>
  <si>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</si>
  <si>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</si>
  <si>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</si>
  <si>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</si>
  <si>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</si>
  <si>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</si>
  <si>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</si>
  <si>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</si>
  <si>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</si>
  <si>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</si>
  <si>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</si>
  <si>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</si>
  <si>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</si>
  <si>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</si>
  <si>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</si>
  <si>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</si>
  <si>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</si>
  <si>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</si>
  <si>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</si>
  <si>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</si>
  <si>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</si>
  <si>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</si>
  <si>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</si>
  <si>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</si>
  <si>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</si>
  <si>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</si>
  <si>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</si>
  <si>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</si>
  <si>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</si>
  <si>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</si>
  <si>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</si>
  <si>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</si>
  <si>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</si>
  <si>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</si>
  <si>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</si>
  <si>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</si>
  <si>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</si>
  <si>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</si>
  <si>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</si>
  <si>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</si>
  <si>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</si>
  <si>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</si>
  <si>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</si>
  <si>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</si>
  <si>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</si>
  <si>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</si>
  <si>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</si>
  <si>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</si>
  <si>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</si>
  <si>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</si>
  <si>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</si>
  <si>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</si>
  <si>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</si>
  <si>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</si>
  <si>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</si>
  <si>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</si>
  <si>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</si>
  <si>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</si>
  <si>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</si>
  <si>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</si>
  <si>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</si>
  <si>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</si>
  <si>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</si>
  <si>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</si>
  <si>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</si>
  <si>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</si>
  <si>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</si>
  <si>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</si>
  <si>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</si>
  <si>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</si>
  <si>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</si>
  <si>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</si>
  <si>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</si>
  <si>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</si>
  <si>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</si>
  <si>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</si>
  <si>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</si>
  <si>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</si>
  <si>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</si>
  <si>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</si>
  <si>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</si>
  <si>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</si>
  <si>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</si>
  <si>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</si>
  <si>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</si>
  <si>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</si>
  <si>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</si>
  <si>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</si>
  <si>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</si>
  <si>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</si>
  <si>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</si>
  <si>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</si>
  <si>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</si>
  <si>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</si>
  <si>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</si>
  <si>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</si>
  <si>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</si>
  <si>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</si>
  <si>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</si>
  <si>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</si>
  <si>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</si>
  <si>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</si>
  <si>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</si>
  <si>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</si>
  <si>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</si>
  <si>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</si>
  <si>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</si>
  <si>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</si>
  <si>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</si>
  <si>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</si>
  <si>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</si>
  <si>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</si>
  <si>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</si>
  <si>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</si>
  <si>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</si>
  <si>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</si>
  <si>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</si>
  <si>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</si>
  <si>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</si>
  <si>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</si>
  <si>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</si>
  <si>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</si>
  <si>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</si>
  <si>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</si>
  <si>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</si>
  <si>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</si>
  <si>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</si>
  <si>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</si>
  <si>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</si>
  <si>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</si>
  <si>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</si>
  <si>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</si>
  <si>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</si>
  <si>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</si>
  <si>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</si>
  <si>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</si>
  <si>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</si>
  <si>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</si>
  <si>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</si>
  <si>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</si>
  <si>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</si>
  <si>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</si>
  <si>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</si>
  <si>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</si>
  <si>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</si>
  <si>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</si>
  <si>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</si>
  <si>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</si>
  <si>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</si>
  <si>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</si>
  <si>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</si>
  <si>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</si>
  <si>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</si>
  <si>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</si>
  <si>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</si>
  <si>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</si>
  <si>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</si>
  <si>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</si>
  <si>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</si>
  <si>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</si>
  <si>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</si>
  <si>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</si>
  <si>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</si>
  <si>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</si>
  <si>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</si>
  <si>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</si>
  <si>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</si>
  <si>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</si>
  <si>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</si>
  <si>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</si>
  <si>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</si>
  <si>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</si>
  <si>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</si>
  <si>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</si>
  <si>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</si>
  <si>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</si>
  <si>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</si>
  <si>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</si>
  <si>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</si>
  <si>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</si>
  <si>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</si>
  <si>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</si>
  <si>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</si>
  <si>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</si>
  <si>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</si>
  <si>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</si>
  <si>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</si>
  <si>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</si>
  <si>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</si>
  <si>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</si>
  <si>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</si>
  <si>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</si>
  <si>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</si>
  <si>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</si>
  <si>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</si>
  <si>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</si>
  <si>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</si>
  <si>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</si>
  <si>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</si>
  <si>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</si>
  <si>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</si>
  <si>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</si>
  <si>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</si>
  <si>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</si>
  <si>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</si>
  <si>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</si>
  <si>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</si>
  <si>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</si>
  <si>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</si>
  <si>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</si>
  <si>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</si>
  <si>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</si>
  <si>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</si>
  <si>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</si>
  <si>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</si>
  <si>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</si>
  <si>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</si>
  <si>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</si>
  <si>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</si>
  <si>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</si>
  <si>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</si>
  <si>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</si>
  <si>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</si>
  <si>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</si>
  <si>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</si>
  <si>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</si>
  <si>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</si>
  <si>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</si>
  <si>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</si>
  <si>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</si>
  <si>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</si>
  <si>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</si>
  <si>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</si>
  <si>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</si>
  <si>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</si>
  <si>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</si>
  <si>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</si>
  <si>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</si>
  <si>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</si>
  <si>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</si>
  <si>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</si>
  <si>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</si>
  <si>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</si>
  <si>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</si>
  <si>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</si>
  <si>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</si>
  <si>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</si>
  <si>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</si>
  <si>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</si>
  <si>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</si>
  <si>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</si>
  <si>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</si>
  <si>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</si>
  <si>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</si>
  <si>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</si>
  <si>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</si>
  <si>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</si>
  <si>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</si>
  <si>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</si>
  <si>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</si>
  <si>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</si>
  <si>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</si>
  <si>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</si>
  <si>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</si>
  <si>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</si>
  <si>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</si>
  <si>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</si>
  <si>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</si>
  <si>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</si>
  <si>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</si>
  <si>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</si>
  <si>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</si>
  <si>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</si>
  <si>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</si>
  <si>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</si>
  <si>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</si>
  <si>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</si>
  <si>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</si>
  <si>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</si>
  <si>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</si>
  <si>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</si>
  <si>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</si>
  <si>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</si>
  <si>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</si>
  <si>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</si>
  <si>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</si>
  <si>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</si>
  <si>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</si>
  <si>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</si>
  <si>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</si>
  <si>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</si>
  <si>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</si>
  <si>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</si>
  <si>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</si>
  <si>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</si>
  <si>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</si>
  <si>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</si>
  <si>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</si>
  <si>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</si>
  <si>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</si>
  <si>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</si>
  <si>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</si>
  <si>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</si>
  <si>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</si>
  <si>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</si>
  <si>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</si>
  <si>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</si>
  <si>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</si>
  <si>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</si>
  <si>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</si>
  <si>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</si>
  <si>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</si>
  <si>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</si>
  <si>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</si>
  <si>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</si>
  <si>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</si>
  <si>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</si>
  <si>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</si>
  <si>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</si>
  <si>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</si>
  <si>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</si>
  <si>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</si>
  <si>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</si>
  <si>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</si>
  <si>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</si>
  <si>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</si>
  <si>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</si>
  <si>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</si>
  <si>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</si>
  <si>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</si>
  <si>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</si>
  <si>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</si>
  <si>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</si>
  <si>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</si>
  <si>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</si>
  <si>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</si>
  <si>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</si>
  <si>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</si>
  <si>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</si>
  <si>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</si>
  <si>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</si>
  <si>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</si>
  <si>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</si>
  <si>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</si>
  <si>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</si>
  <si>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</si>
  <si>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</si>
  <si>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</si>
  <si>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</si>
  <si>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</si>
  <si>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</si>
  <si>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</si>
  <si>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</si>
  <si>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</si>
  <si>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</si>
  <si>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</si>
  <si>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</si>
  <si>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</si>
  <si>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</si>
  <si>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</si>
  <si>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</si>
  <si>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</si>
  <si>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</si>
  <si>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</si>
  <si>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</si>
  <si>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</si>
  <si>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</si>
  <si>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</si>
  <si>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</si>
  <si>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</si>
  <si>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</si>
  <si>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</si>
  <si>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</si>
  <si>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</si>
  <si>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</si>
  <si>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</si>
  <si>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</si>
  <si>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</si>
  <si>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</si>
  <si>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</si>
  <si>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</si>
  <si>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</si>
  <si>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</si>
  <si>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</si>
  <si>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</si>
  <si>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</si>
  <si>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</si>
  <si>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</si>
  <si>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</si>
  <si>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</si>
  <si>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</si>
  <si>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</si>
  <si>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</si>
  <si>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</si>
  <si>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</si>
  <si>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</si>
  <si>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</si>
  <si>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</si>
  <si>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</si>
  <si>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</si>
  <si>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</si>
  <si>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</si>
  <si>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</si>
  <si>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</si>
  <si>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</si>
  <si>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</si>
  <si>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</si>
  <si>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</si>
  <si>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</si>
  <si>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</si>
  <si>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</si>
  <si>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</si>
  <si>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</si>
  <si>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</si>
  <si>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</si>
  <si>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</si>
  <si>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</si>
  <si>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</si>
  <si>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</si>
  <si>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</si>
  <si>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</si>
  <si>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</si>
  <si>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</si>
  <si>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</si>
  <si>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</si>
  <si>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</si>
  <si>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</si>
  <si>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</si>
  <si>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</si>
  <si>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</si>
  <si>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</si>
  <si>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</si>
  <si>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</si>
  <si>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</si>
  <si>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</si>
  <si>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</si>
  <si>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</si>
  <si>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</si>
  <si>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</si>
  <si>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</si>
  <si>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</si>
  <si>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</si>
  <si>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</si>
  <si>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</si>
  <si>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</si>
  <si>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</si>
  <si>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</si>
  <si>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</si>
  <si>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</si>
  <si>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</si>
  <si>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</si>
  <si>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</si>
  <si>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</si>
  <si>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</si>
  <si>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</si>
  <si>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</si>
  <si>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</si>
  <si>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</si>
  <si>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</si>
  <si>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</si>
  <si>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</si>
  <si>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</si>
  <si>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</si>
  <si>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</si>
  <si>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</si>
  <si>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</si>
  <si>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</si>
  <si>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</si>
  <si>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</si>
  <si>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</si>
  <si>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</si>
  <si>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</si>
  <si>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</si>
  <si>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</si>
  <si>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</si>
  <si>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</si>
  <si>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</si>
  <si>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</si>
  <si>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</si>
  <si>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</si>
  <si>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</si>
  <si>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</si>
  <si>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</si>
  <si>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</si>
  <si>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</si>
  <si>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</si>
  <si>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</si>
  <si>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</si>
  <si>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</si>
  <si>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</si>
  <si>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</si>
  <si>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</si>
  <si>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</si>
  <si>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</si>
  <si>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</si>
  <si>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</si>
  <si>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</si>
  <si>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</si>
  <si>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</si>
  <si>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</si>
  <si>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</si>
  <si>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</si>
  <si>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</si>
  <si>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</si>
  <si>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</si>
  <si>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</si>
  <si>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</si>
  <si>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</si>
  <si>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</si>
  <si>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</si>
  <si>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</si>
  <si>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</si>
  <si>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</si>
  <si>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</si>
  <si>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</si>
  <si>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</si>
  <si>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</si>
  <si>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</si>
  <si>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</si>
  <si>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</si>
  <si>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</si>
  <si>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</si>
  <si>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</si>
  <si>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</si>
  <si>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</si>
  <si>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</si>
  <si>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</si>
  <si>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</si>
  <si>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</si>
  <si>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</si>
  <si>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</si>
  <si>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</si>
  <si>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</si>
  <si>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</si>
  <si>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</si>
  <si>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</si>
  <si>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</si>
  <si>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</si>
  <si>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</si>
  <si>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</si>
  <si>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</si>
  <si>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</si>
  <si>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</si>
  <si>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</si>
  <si>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</si>
  <si>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</si>
  <si>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</si>
  <si>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</si>
  <si>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</si>
  <si>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</si>
  <si>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</si>
  <si>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</si>
  <si>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</si>
  <si>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</si>
  <si>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</si>
  <si>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</si>
  <si>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</si>
  <si>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</si>
  <si>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</si>
  <si>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</si>
  <si>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</si>
  <si>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</si>
  <si>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</si>
  <si>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</si>
  <si>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</si>
  <si>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</si>
  <si>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</si>
  <si>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</si>
  <si>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</si>
  <si>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</si>
  <si>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</si>
  <si>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</si>
  <si>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</si>
  <si>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</si>
  <si>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</si>
  <si>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</si>
  <si>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</si>
  <si>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</si>
  <si>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</si>
  <si>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</si>
  <si>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</si>
  <si>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</si>
  <si>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</si>
  <si>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</si>
  <si>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</si>
  <si>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</si>
  <si>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</si>
  <si>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</si>
  <si>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</si>
  <si>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</si>
  <si>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</si>
  <si>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</si>
  <si>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</si>
  <si>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</si>
  <si>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</si>
  <si>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</si>
  <si>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</si>
  <si>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</si>
  <si>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</si>
  <si>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</si>
  <si>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</si>
  <si>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</si>
  <si>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</si>
  <si>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</si>
  <si>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</si>
  <si>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</si>
  <si>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</si>
  <si>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</si>
  <si>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</si>
  <si>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</si>
  <si>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</si>
  <si>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</si>
  <si>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</si>
  <si>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</si>
  <si>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</si>
  <si>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</si>
  <si>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</si>
  <si>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</si>
  <si>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</si>
  <si>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</si>
  <si>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</si>
  <si>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</si>
  <si>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</si>
  <si>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</si>
  <si>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</si>
  <si>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</si>
  <si>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</si>
  <si>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</si>
  <si>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</si>
  <si>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</si>
  <si>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</si>
  <si>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</si>
  <si>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</si>
  <si>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</si>
  <si>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</si>
  <si>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</si>
  <si>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</si>
  <si>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</si>
  <si>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</si>
  <si>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</si>
  <si>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</si>
  <si>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</si>
  <si>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</si>
  <si>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</si>
  <si>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</si>
  <si>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</si>
  <si>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</si>
  <si>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</si>
  <si>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</si>
  <si>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</si>
  <si>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</si>
  <si>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</si>
  <si>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</si>
  <si>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</si>
  <si>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</si>
  <si>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</si>
  <si>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</si>
  <si>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</si>
  <si>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</si>
  <si>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</si>
  <si>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</si>
  <si>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</si>
  <si>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</si>
  <si>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</si>
  <si>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</si>
  <si>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</si>
  <si>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</si>
  <si>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</si>
  <si>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</si>
  <si>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</si>
  <si>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</si>
  <si>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</si>
  <si>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</si>
  <si>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</si>
  <si>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</si>
  <si>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</si>
  <si>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</si>
  <si>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</si>
  <si>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</si>
  <si>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</si>
  <si>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</si>
  <si>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</si>
  <si>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</si>
  <si>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</si>
  <si>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</si>
  <si>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</si>
  <si>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</si>
  <si>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</si>
  <si>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</si>
  <si>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</si>
  <si>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</si>
  <si>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</si>
  <si>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</si>
  <si>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</si>
  <si>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</si>
  <si>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</si>
  <si>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</si>
  <si>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</si>
  <si>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</si>
  <si>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</si>
  <si>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</si>
  <si>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</si>
  <si>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</si>
  <si>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</si>
  <si>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</si>
  <si>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</si>
  <si>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</si>
  <si>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</si>
  <si>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</si>
  <si>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</si>
  <si>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</si>
  <si>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</si>
  <si>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</si>
  <si>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</si>
  <si>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</si>
  <si>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</si>
  <si>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</si>
  <si>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</si>
  <si>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</si>
  <si>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</si>
  <si>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</si>
  <si>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</si>
  <si>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</si>
  <si>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</si>
  <si>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</si>
  <si>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</si>
  <si>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</si>
  <si>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</si>
  <si>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</si>
  <si>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</si>
  <si>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</si>
  <si>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</si>
  <si>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</si>
  <si>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</si>
  <si>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</si>
  <si>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</si>
  <si>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</si>
  <si>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</si>
  <si>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</si>
  <si>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</si>
  <si>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</si>
  <si>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</si>
  <si>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</si>
  <si>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</si>
  <si>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</si>
  <si>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</si>
  <si>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</si>
  <si>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</si>
  <si>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</si>
  <si>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</si>
  <si>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</si>
  <si>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</si>
  <si>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</si>
  <si>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</si>
  <si>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</si>
  <si>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</si>
  <si>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</si>
  <si>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</si>
  <si>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</si>
  <si>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</si>
  <si>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</si>
  <si>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</si>
  <si>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</si>
  <si>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</si>
  <si>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</si>
  <si>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</si>
  <si>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</si>
  <si>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</si>
  <si>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</si>
  <si>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</si>
  <si>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</si>
  <si>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</si>
  <si>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</si>
  <si>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</si>
  <si>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</si>
  <si>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</si>
  <si>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</si>
  <si>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</si>
  <si>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</si>
  <si>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</si>
  <si>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</si>
  <si>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</si>
  <si>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</si>
  <si>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</si>
  <si>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</si>
  <si>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</si>
  <si>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</si>
  <si>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</si>
  <si>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</si>
  <si>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</si>
  <si>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</si>
  <si>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</si>
  <si>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</si>
  <si>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</si>
  <si>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</si>
  <si>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</si>
  <si>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</si>
  <si>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</si>
  <si>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</si>
  <si>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</si>
  <si>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</si>
  <si>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</si>
  <si>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</si>
  <si>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</si>
  <si>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</si>
  <si>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</si>
  <si>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</si>
  <si>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</si>
  <si>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</si>
  <si>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</si>
  <si>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</si>
  <si>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</si>
  <si>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</si>
  <si>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</si>
  <si>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</si>
  <si>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</si>
  <si>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</si>
  <si>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</si>
  <si>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</si>
  <si>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</si>
  <si>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</si>
  <si>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</si>
  <si>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</si>
  <si>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</si>
  <si>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</si>
  <si>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</si>
  <si>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</si>
  <si>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</si>
  <si>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</si>
  <si>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</si>
  <si>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</si>
  <si>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</si>
  <si>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</si>
  <si>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</si>
  <si>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</si>
  <si>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</si>
  <si>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</si>
  <si>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</si>
  <si>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</si>
  <si>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</si>
  <si>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</si>
  <si>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</si>
  <si>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</si>
  <si>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</si>
  <si>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</si>
  <si>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</si>
  <si>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</si>
  <si>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</si>
  <si>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</si>
  <si>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</si>
  <si>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</si>
  <si>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</si>
  <si>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</si>
  <si>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</si>
  <si>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</si>
  <si>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</si>
  <si>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</si>
  <si>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</si>
  <si>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</si>
  <si>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</si>
  <si>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</si>
  <si>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</si>
  <si>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</si>
  <si>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</si>
  <si>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</si>
  <si>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</si>
  <si>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</si>
  <si>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</si>
  <si>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</si>
  <si>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</si>
  <si>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</si>
  <si>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</si>
  <si>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</si>
  <si>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</si>
  <si>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</si>
  <si>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</si>
  <si>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</si>
  <si>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</si>
  <si>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</si>
  <si>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</si>
  <si>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</si>
  <si>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</si>
  <si>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</si>
  <si>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</si>
  <si>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</si>
  <si>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</si>
  <si>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</si>
  <si>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</si>
  <si>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</si>
  <si>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</si>
  <si>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</si>
  <si>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</si>
  <si>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</si>
  <si>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</si>
  <si>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</si>
  <si>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</si>
  <si>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</si>
  <si>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</si>
  <si>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</si>
  <si>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</si>
  <si>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</si>
  <si>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</si>
  <si>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</si>
  <si>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</si>
  <si>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</si>
  <si>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</si>
  <si>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</si>
  <si>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</si>
  <si>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</si>
  <si>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</si>
  <si>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</si>
  <si>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</si>
  <si>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</si>
  <si>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</si>
  <si>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</si>
  <si>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</si>
  <si>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</si>
  <si>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</si>
  <si>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</si>
  <si>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</si>
  <si>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</si>
  <si>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</si>
  <si>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</si>
  <si>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</si>
  <si>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</si>
  <si>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</si>
  <si>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</si>
  <si>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</si>
  <si>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</si>
  <si>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</si>
  <si>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</si>
  <si>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</si>
  <si>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</si>
  <si>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</si>
  <si>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</si>
  <si>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</si>
  <si>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</si>
  <si>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</si>
  <si>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</si>
  <si>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</si>
  <si>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</si>
  <si>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</si>
  <si>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</si>
  <si>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</si>
  <si>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</si>
  <si>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</si>
  <si>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</si>
  <si>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</si>
  <si>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</si>
  <si>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</si>
  <si>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</si>
  <si>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</si>
  <si>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</si>
  <si>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</si>
  <si>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</si>
  <si>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</si>
  <si>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</si>
  <si>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</si>
  <si>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</si>
  <si>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</si>
  <si>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</si>
  <si>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</si>
  <si>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</si>
  <si>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</si>
  <si>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</si>
  <si>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</si>
  <si>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</si>
  <si>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</si>
  <si>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</si>
  <si>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</si>
  <si>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</si>
  <si>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</si>
  <si>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</si>
  <si>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</si>
  <si>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</si>
  <si>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</si>
  <si>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</si>
  <si>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</si>
  <si>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</si>
  <si>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</si>
  <si>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</si>
  <si>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</si>
  <si>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</si>
  <si>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</si>
  <si>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</si>
  <si>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</si>
  <si>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</si>
  <si>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</si>
  <si>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</si>
  <si>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</si>
  <si>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</si>
  <si>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</si>
  <si>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</si>
  <si>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</si>
  <si>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</si>
  <si>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</si>
  <si>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</si>
  <si>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</si>
  <si>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</si>
  <si>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</si>
  <si>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</si>
  <si>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</si>
  <si>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</si>
  <si>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</si>
  <si>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</si>
  <si>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</si>
  <si>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</si>
  <si>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</si>
  <si>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</si>
  <si>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</si>
  <si>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</si>
  <si>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</si>
  <si>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</si>
  <si>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</si>
  <si>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</si>
  <si>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</si>
  <si>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</si>
  <si>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</si>
  <si>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</si>
  <si>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</si>
  <si>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</si>
  <si>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</si>
  <si>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</si>
  <si>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</si>
  <si>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</si>
  <si>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</si>
  <si>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</si>
  <si>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</si>
  <si>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</si>
  <si>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</si>
  <si>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</si>
  <si>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</si>
  <si>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</si>
  <si>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</si>
  <si>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</si>
  <si>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</si>
  <si>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</si>
  <si>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</si>
  <si>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</si>
  <si>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</si>
  <si>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</si>
  <si>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</si>
  <si>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</si>
  <si>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</si>
  <si>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</si>
  <si>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</si>
  <si>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</si>
  <si>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</si>
  <si>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</si>
  <si>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</si>
  <si>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</si>
  <si>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</si>
  <si>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</si>
  <si>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</si>
  <si>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</si>
  <si>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</si>
  <si>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</si>
  <si>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</si>
  <si>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</si>
  <si>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</si>
  <si>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</si>
  <si>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</si>
  <si>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</si>
  <si>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</si>
  <si>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</si>
  <si>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</si>
  <si>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</si>
  <si>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</si>
  <si>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</si>
  <si>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</si>
  <si>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</si>
  <si>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</si>
  <si>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</si>
  <si>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</si>
  <si>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</si>
  <si>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</si>
  <si>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</si>
  <si>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</si>
  <si>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</si>
  <si>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</si>
  <si>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</si>
  <si>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</si>
  <si>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</si>
  <si>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</si>
  <si>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</si>
  <si>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</si>
  <si>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</si>
  <si>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</si>
  <si>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</si>
  <si>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</si>
  <si>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</si>
  <si>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</si>
  <si>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</si>
  <si>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</si>
  <si>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</si>
  <si>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</si>
  <si>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</si>
  <si>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</si>
  <si>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</si>
  <si>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</si>
  <si>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</si>
  <si>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</si>
  <si>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</si>
  <si>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</si>
  <si>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</si>
  <si>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</si>
  <si>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</si>
  <si>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</si>
  <si>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</si>
  <si>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</si>
  <si>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</si>
  <si>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</si>
  <si>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</si>
  <si>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</si>
  <si>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</si>
  <si>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</si>
  <si>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</si>
  <si>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</si>
  <si>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</si>
  <si>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</si>
  <si>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</si>
  <si>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</si>
  <si>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</si>
  <si>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</si>
  <si>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</si>
  <si>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</si>
  <si>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</si>
  <si>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</si>
  <si>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</si>
  <si>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</si>
  <si>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</si>
  <si>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</si>
  <si>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</si>
  <si>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</si>
  <si>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</si>
  <si>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</si>
  <si>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</si>
  <si>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</si>
  <si>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</si>
  <si>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</si>
  <si>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</si>
  <si>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</si>
  <si>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</si>
  <si>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</si>
  <si>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</si>
  <si>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</si>
  <si>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</si>
  <si>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</si>
  <si>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</si>
  <si>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</si>
  <si>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</si>
  <si>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</si>
  <si>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</si>
  <si>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</si>
  <si>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</si>
  <si>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</si>
  <si>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</si>
  <si>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</si>
  <si>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</si>
  <si>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</si>
  <si>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</si>
  <si>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</si>
  <si>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</si>
  <si>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</si>
  <si>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</si>
  <si>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</si>
  <si>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</si>
  <si>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</si>
  <si>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</si>
  <si>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</si>
  <si>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</si>
  <si>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</si>
  <si>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</si>
  <si>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</si>
  <si>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</si>
  <si>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</si>
  <si>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</si>
  <si>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</si>
  <si>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</si>
  <si>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</si>
  <si>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</si>
  <si>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</si>
  <si>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</si>
  <si>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</si>
  <si>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</si>
  <si>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</si>
  <si>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</si>
  <si>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</si>
  <si>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</si>
  <si>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</si>
  <si>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</si>
  <si>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</si>
  <si>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</si>
  <si>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</si>
  <si>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</si>
  <si>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</si>
  <si>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</si>
  <si>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</si>
  <si>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</si>
  <si>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</si>
  <si>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</si>
  <si>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</si>
  <si>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</si>
  <si>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</si>
  <si>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</si>
  <si>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</si>
  <si>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</si>
  <si>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</si>
  <si>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</si>
  <si>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</si>
  <si>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</si>
  <si>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</si>
  <si>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</si>
  <si>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</si>
  <si>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</si>
  <si>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</si>
  <si>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</si>
  <si>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</si>
  <si>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</si>
  <si>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</si>
  <si>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</si>
  <si>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</si>
  <si>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</si>
  <si>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</si>
  <si>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</si>
  <si>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</si>
  <si>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</si>
  <si>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</si>
  <si>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</si>
  <si>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</si>
  <si>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</si>
  <si>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</si>
  <si>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</si>
  <si>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</si>
  <si>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</si>
  <si>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</si>
  <si>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</si>
  <si>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</si>
  <si>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</si>
  <si>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</si>
  <si>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</si>
  <si>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</si>
  <si>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</si>
  <si>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</si>
  <si>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</si>
  <si>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</si>
  <si>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</si>
  <si>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</si>
  <si>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</si>
  <si>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</si>
  <si>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</si>
  <si>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</si>
  <si>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</si>
  <si>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</si>
  <si>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</si>
  <si>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</si>
  <si>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</si>
  <si>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</si>
  <si>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</si>
  <si>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</si>
  <si>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</si>
  <si>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</si>
  <si>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</si>
  <si>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</si>
  <si>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</si>
  <si>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</si>
  <si>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</si>
  <si>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</si>
  <si>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</si>
  <si>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</si>
  <si>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</si>
  <si>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</si>
  <si>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</si>
  <si>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</si>
  <si>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</si>
  <si>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</si>
  <si>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</si>
  <si>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</si>
  <si>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</si>
  <si>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</si>
  <si>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</si>
  <si>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</si>
  <si>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</si>
  <si>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</si>
  <si>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</si>
  <si>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</si>
  <si>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</si>
  <si>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</si>
  <si>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</si>
  <si>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</si>
  <si>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</si>
  <si>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</si>
  <si>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</si>
  <si>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</si>
  <si>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</si>
  <si>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</si>
  <si>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</si>
  <si>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</si>
  <si>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</si>
  <si>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</si>
  <si>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</si>
  <si>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</si>
  <si>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</si>
  <si>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</si>
  <si>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</si>
  <si>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</si>
  <si>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</si>
  <si>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</si>
  <si>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</si>
  <si>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</si>
  <si>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</si>
  <si>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</si>
  <si>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</si>
  <si>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</si>
  <si>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</si>
  <si>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</si>
  <si>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</si>
  <si>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</si>
  <si>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</si>
  <si>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</si>
  <si>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</si>
  <si>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</si>
  <si>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</si>
  <si>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</si>
  <si>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</si>
  <si>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</si>
  <si>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</si>
  <si>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</si>
  <si>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</si>
  <si>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</si>
  <si>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</si>
  <si>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</si>
  <si>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</si>
  <si>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</si>
  <si>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</si>
  <si>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</si>
  <si>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</si>
  <si>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</si>
  <si>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</si>
  <si>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</si>
  <si>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</si>
  <si>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</si>
  <si>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</si>
  <si>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</si>
  <si>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</si>
  <si>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</si>
  <si>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</si>
  <si>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</si>
  <si>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</si>
  <si>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</si>
  <si>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</si>
  <si>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</si>
  <si>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</si>
  <si>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</si>
  <si>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</si>
  <si>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</si>
  <si>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</si>
  <si>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</si>
  <si>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</si>
  <si>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</si>
  <si>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</si>
  <si>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</si>
  <si>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</si>
  <si>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</si>
  <si>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</si>
  <si>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</si>
  <si>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</si>
  <si>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</si>
  <si>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</si>
  <si>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</si>
  <si>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</si>
  <si>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</si>
  <si>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</si>
  <si>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</si>
  <si>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</si>
  <si>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</si>
  <si>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</si>
  <si>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</si>
  <si>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</si>
  <si>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</si>
  <si>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</si>
  <si>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</si>
  <si>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</si>
  <si>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</si>
  <si>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</si>
  <si>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</si>
  <si>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</si>
  <si>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</si>
  <si>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</si>
  <si>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</si>
  <si>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</si>
  <si>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</si>
  <si>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</si>
  <si>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</si>
  <si>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</si>
  <si>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</si>
  <si>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</si>
  <si>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</si>
  <si>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</si>
  <si>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</si>
  <si>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</si>
  <si>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</si>
  <si>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</si>
  <si>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</si>
  <si>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</si>
  <si>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</si>
  <si>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</si>
  <si>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</si>
  <si>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</si>
  <si>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</si>
  <si>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</si>
  <si>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</si>
  <si>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</si>
  <si>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</si>
  <si>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</si>
  <si>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</si>
  <si>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</si>
  <si>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</si>
  <si>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</si>
  <si>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</si>
  <si>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</si>
  <si>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</si>
  <si>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</si>
  <si>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</si>
  <si>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</si>
  <si>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</si>
  <si>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</si>
  <si>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</si>
  <si>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</si>
  <si>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</si>
  <si>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</si>
  <si>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</si>
  <si>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</si>
  <si>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</si>
  <si>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</si>
  <si>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</si>
  <si>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</si>
  <si>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</si>
  <si>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</si>
  <si>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</si>
  <si>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</si>
  <si>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</si>
  <si>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</si>
  <si>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</si>
  <si>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</si>
  <si>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</si>
  <si>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</si>
  <si>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</si>
  <si>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</si>
  <si>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</si>
  <si>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</si>
  <si>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</si>
  <si>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</si>
  <si>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</si>
  <si>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</si>
  <si>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</si>
  <si>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</si>
  <si>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</si>
  <si>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</si>
  <si>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</si>
  <si>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</si>
  <si>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</si>
  <si>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</si>
  <si>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</si>
  <si>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</si>
  <si>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</si>
  <si>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</si>
  <si>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</si>
  <si>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</si>
  <si>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</si>
  <si>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</si>
  <si>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</si>
  <si>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</si>
  <si>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</si>
  <si>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</si>
  <si>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</si>
  <si>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</si>
  <si>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</si>
  <si>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</si>
  <si>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</si>
  <si>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</si>
  <si>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</si>
  <si>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</si>
  <si>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</si>
  <si>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</si>
  <si>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</si>
  <si>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</si>
  <si>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</si>
  <si>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</si>
  <si>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</si>
  <si>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</si>
  <si>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</si>
  <si>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</si>
  <si>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</si>
  <si>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</si>
  <si>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</si>
  <si>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</si>
  <si>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</si>
  <si>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</si>
  <si>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</si>
  <si>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</si>
  <si>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</si>
  <si>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</si>
  <si>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</si>
  <si>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</si>
  <si>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</si>
  <si>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</si>
  <si>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</si>
  <si>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</si>
  <si>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</si>
  <si>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</si>
  <si>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</si>
  <si>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</si>
  <si>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</si>
  <si>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</si>
  <si>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</si>
  <si>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</si>
  <si>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</si>
  <si>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</si>
  <si>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</si>
  <si>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</si>
  <si>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</si>
  <si>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</si>
  <si>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</si>
  <si>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</si>
  <si>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</si>
  <si>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</si>
  <si>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</si>
  <si>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</si>
  <si>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</si>
  <si>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</si>
  <si>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</si>
  <si>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</si>
  <si>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</si>
  <si>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</si>
  <si>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</si>
  <si>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</si>
  <si>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</si>
  <si>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</si>
  <si>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</si>
  <si>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</si>
  <si>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</si>
  <si>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</si>
  <si>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</si>
  <si>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</si>
  <si>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</si>
  <si>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</si>
  <si>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</si>
  <si>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</si>
  <si>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</si>
  <si>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</si>
  <si>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</si>
  <si>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</si>
  <si>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</si>
  <si>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</si>
  <si>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</si>
  <si>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</si>
  <si>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</si>
  <si>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</si>
  <si>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</si>
  <si>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</si>
  <si>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</si>
  <si>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</si>
  <si>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</si>
  <si>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</si>
  <si>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</si>
  <si>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</si>
  <si>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</si>
  <si>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</si>
  <si>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</si>
  <si>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</si>
  <si>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</si>
  <si>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</si>
  <si>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</si>
  <si>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</si>
  <si>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</si>
  <si>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</si>
  <si>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</si>
  <si>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</si>
  <si>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</si>
  <si>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</si>
  <si>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</si>
  <si>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</si>
  <si>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</si>
  <si>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</si>
  <si>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</si>
  <si>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</si>
  <si>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</si>
  <si>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</si>
  <si>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</si>
  <si>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</si>
  <si>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</si>
  <si>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</si>
  <si>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</si>
  <si>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</si>
  <si>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</si>
  <si>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</si>
  <si>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</si>
  <si>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</si>
  <si>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</si>
  <si>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</si>
  <si>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</si>
  <si>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</si>
  <si>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</si>
  <si>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</si>
  <si>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</si>
  <si>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</si>
  <si>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</si>
  <si>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</si>
  <si>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</si>
  <si>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</si>
  <si>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</si>
  <si>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</si>
  <si>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</si>
  <si>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</si>
  <si>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</si>
  <si>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</si>
  <si>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</si>
  <si>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</si>
  <si>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</si>
  <si>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</si>
  <si>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</si>
  <si>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</si>
  <si>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</si>
  <si>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</si>
  <si>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</si>
  <si>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</si>
  <si>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</si>
  <si>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</si>
  <si>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</si>
  <si>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</si>
  <si>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</si>
  <si>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</si>
  <si>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</si>
  <si>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</si>
  <si>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</si>
  <si>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</si>
  <si>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</si>
  <si>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</si>
  <si>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</si>
  <si>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</si>
  <si>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</si>
  <si>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</si>
  <si>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</si>
  <si>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</si>
  <si>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</si>
  <si>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</si>
  <si>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</si>
  <si>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</si>
  <si>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</si>
  <si>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</si>
  <si>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</si>
  <si>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</si>
  <si>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</si>
  <si>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</si>
  <si>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</si>
  <si>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</si>
  <si>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</si>
  <si>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</si>
  <si>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</si>
  <si>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</si>
  <si>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</si>
  <si>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</si>
  <si>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</si>
  <si>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</si>
  <si>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</si>
  <si>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</si>
  <si>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</si>
  <si>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</si>
  <si>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</si>
  <si>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</si>
  <si>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</si>
  <si>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</si>
  <si>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</si>
  <si>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</si>
  <si>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</si>
  <si>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</si>
  <si>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</si>
  <si>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</si>
  <si>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</si>
  <si>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</si>
  <si>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</si>
  <si>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</si>
  <si>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</si>
  <si>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</si>
  <si>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</si>
  <si>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</si>
  <si>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</si>
  <si>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</si>
  <si>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</si>
  <si>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</si>
  <si>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</si>
  <si>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</si>
  <si>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</si>
  <si>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</si>
  <si>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</si>
  <si>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</si>
  <si>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</si>
  <si>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</si>
  <si>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</si>
  <si>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</si>
  <si>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</si>
  <si>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</si>
  <si>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</si>
  <si>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</si>
  <si>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</si>
  <si>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</si>
  <si>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</si>
  <si>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</si>
  <si>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</si>
  <si>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</si>
  <si>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</si>
  <si>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</si>
  <si>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</si>
  <si>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</si>
  <si>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</si>
  <si>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</si>
  <si>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</si>
  <si>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</si>
  <si>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</si>
  <si>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</si>
  <si>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</si>
  <si>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</si>
  <si>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</si>
  <si>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</si>
  <si>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</si>
  <si>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</si>
  <si>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</si>
  <si>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</si>
  <si>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</si>
  <si>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</si>
  <si>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</si>
  <si>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</si>
  <si>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</si>
  <si>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</si>
  <si>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</si>
  <si>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</si>
  <si>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</si>
  <si>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</si>
  <si>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</si>
  <si>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</si>
  <si>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</si>
  <si>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</si>
  <si>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</si>
  <si>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</si>
  <si>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</si>
  <si>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</si>
  <si>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</si>
  <si>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</si>
  <si>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</si>
  <si>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</si>
  <si>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</si>
  <si>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</si>
  <si>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</si>
  <si>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</si>
  <si>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</si>
  <si>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</si>
  <si>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</si>
  <si>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</si>
  <si>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</si>
  <si>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</si>
  <si>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</si>
  <si>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</si>
  <si>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</si>
  <si>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</si>
  <si>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</si>
  <si>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</si>
  <si>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</si>
  <si>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</si>
  <si>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</si>
  <si>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</si>
  <si>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</si>
  <si>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</si>
  <si>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</si>
  <si>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</si>
  <si>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</si>
  <si>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</si>
  <si>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</si>
  <si>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</si>
  <si>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</si>
  <si>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</si>
  <si>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</si>
  <si>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</si>
  <si>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</si>
  <si>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</si>
  <si>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</si>
  <si>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</si>
  <si>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</si>
  <si>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</si>
  <si>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</si>
  <si>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</si>
  <si>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</si>
  <si>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</si>
  <si>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</si>
  <si>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</si>
  <si>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</si>
  <si>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</si>
  <si>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</si>
  <si>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</si>
  <si>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</si>
  <si>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</si>
  <si>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</si>
  <si>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</si>
  <si>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</si>
  <si>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</si>
  <si>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</si>
  <si>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</si>
  <si>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</si>
  <si>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</si>
  <si>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</si>
  <si>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</si>
  <si>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</si>
  <si>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</si>
  <si>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</si>
  <si>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</si>
  <si>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</si>
  <si>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</si>
  <si>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</si>
  <si>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</si>
  <si>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</si>
  <si>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</si>
  <si>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</si>
  <si>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</si>
  <si>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</si>
  <si>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</si>
  <si>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</si>
  <si>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</si>
  <si>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</si>
  <si>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</si>
  <si>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</si>
  <si>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</si>
  <si>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</si>
  <si>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</si>
  <si>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</si>
  <si>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</si>
  <si>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</si>
  <si>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</si>
  <si>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</si>
  <si>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</si>
  <si>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</si>
  <si>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</si>
  <si>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</si>
  <si>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</si>
  <si>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</si>
  <si>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</si>
  <si>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</si>
  <si>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</si>
  <si>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</si>
  <si>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</si>
  <si>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</si>
  <si>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</si>
  <si>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</si>
  <si>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</si>
  <si>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</si>
  <si>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</si>
  <si>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</si>
  <si>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</si>
  <si>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</si>
  <si>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</si>
  <si>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</si>
  <si>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</si>
  <si>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</si>
  <si>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</si>
  <si>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</si>
  <si>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</si>
  <si>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</si>
  <si>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</si>
  <si>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</si>
  <si>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</si>
  <si>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</si>
  <si>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</si>
  <si>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</si>
  <si>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</si>
  <si>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</si>
  <si>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</si>
  <si>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</si>
  <si>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</si>
  <si>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</si>
  <si>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</si>
  <si>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</si>
  <si>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</si>
  <si>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</si>
  <si>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</si>
  <si>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</si>
  <si>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</si>
  <si>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</si>
  <si>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</si>
  <si>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</si>
  <si>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</si>
  <si>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</si>
  <si>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</si>
  <si>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</si>
  <si>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</si>
  <si>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</si>
  <si>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</si>
  <si>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</si>
  <si>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</si>
  <si>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</si>
  <si>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</si>
  <si>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</si>
  <si>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</si>
  <si>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</si>
  <si>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</si>
  <si>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</si>
  <si>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</si>
  <si>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</si>
  <si>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</si>
  <si>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</si>
  <si>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</si>
  <si>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</si>
  <si>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</si>
  <si>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</si>
  <si>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</si>
  <si>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</si>
  <si>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</si>
  <si>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</si>
  <si>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</si>
  <si>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</si>
  <si>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</si>
  <si>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</si>
  <si>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</si>
  <si>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</si>
  <si>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</si>
  <si>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</si>
  <si>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</si>
  <si>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</si>
  <si>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</si>
  <si>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</si>
  <si>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</si>
  <si>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</si>
  <si>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</si>
  <si>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</si>
  <si>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</si>
  <si>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</si>
  <si>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</si>
  <si>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</si>
  <si>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</si>
  <si>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</si>
  <si>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</si>
  <si>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</si>
  <si>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</si>
  <si>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</si>
  <si>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</si>
  <si>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</si>
  <si>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</si>
  <si>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</si>
  <si>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</si>
  <si>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</si>
  <si>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</si>
  <si>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</si>
  <si>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</si>
  <si>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</si>
  <si>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</si>
  <si>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</si>
  <si>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</si>
  <si>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</si>
  <si>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</si>
  <si>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</si>
  <si>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</si>
  <si>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</si>
  <si>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</si>
  <si>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</si>
  <si>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</si>
  <si>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</si>
  <si>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</si>
  <si>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</si>
  <si>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</si>
  <si>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</si>
  <si>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</si>
  <si>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</si>
  <si>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</si>
  <si>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</si>
  <si>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</si>
  <si>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</si>
  <si>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</si>
  <si>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</si>
  <si>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</si>
  <si>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</si>
  <si>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</si>
  <si>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</si>
  <si>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</si>
  <si>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</si>
  <si>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</si>
  <si>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</si>
  <si>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</si>
  <si>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</si>
  <si>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</si>
  <si>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</si>
  <si>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</si>
  <si>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</si>
  <si>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</si>
  <si>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</si>
  <si>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</si>
  <si>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</si>
  <si>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</si>
  <si>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</si>
  <si>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</si>
  <si>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</si>
  <si>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</si>
  <si>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</si>
  <si>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</si>
  <si>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</si>
  <si>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</si>
  <si>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</si>
  <si>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</si>
  <si>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</si>
  <si>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</si>
  <si>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</si>
  <si>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</si>
  <si>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</si>
  <si>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</si>
  <si>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</si>
  <si>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</si>
  <si>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</si>
  <si>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</si>
  <si>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</si>
  <si>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</si>
  <si>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</si>
  <si>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</si>
  <si>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</si>
  <si>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</si>
  <si>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</si>
  <si>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</si>
  <si>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</si>
  <si>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</si>
  <si>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</si>
  <si>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</si>
  <si>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</si>
  <si>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</si>
  <si>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</si>
  <si>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</si>
  <si>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</si>
  <si>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</si>
  <si>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</si>
  <si>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</si>
  <si>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</si>
  <si>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</si>
  <si>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</si>
  <si>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</si>
  <si>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</si>
  <si>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</si>
  <si>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</si>
  <si>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</si>
  <si>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</si>
  <si>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</si>
  <si>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</si>
  <si>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</si>
  <si>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</si>
  <si>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</si>
  <si>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</si>
  <si>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</si>
  <si>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</si>
  <si>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</si>
  <si>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</si>
  <si>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</si>
  <si>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</si>
  <si>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</si>
  <si>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</si>
  <si>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</si>
  <si>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</si>
  <si>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</si>
  <si>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</si>
  <si>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</si>
  <si>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</si>
  <si>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</si>
  <si>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</si>
  <si>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</si>
  <si>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</si>
  <si>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</si>
  <si>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</si>
  <si>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</si>
  <si>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</si>
  <si>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</si>
  <si>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</si>
  <si>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</si>
  <si>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</si>
  <si>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</si>
  <si>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</si>
  <si>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</si>
  <si>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</si>
  <si>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</si>
  <si>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</si>
  <si>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</si>
  <si>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</si>
  <si>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</si>
  <si>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</si>
  <si>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</si>
  <si>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</si>
  <si>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</si>
  <si>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</si>
  <si>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</si>
  <si>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</si>
  <si>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</si>
  <si>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</si>
  <si>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</si>
  <si>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</si>
  <si>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</si>
  <si>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</si>
  <si>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</si>
  <si>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</si>
  <si>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</si>
  <si>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</si>
  <si>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</si>
  <si>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</si>
  <si>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</si>
  <si>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</si>
  <si>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</si>
  <si>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</si>
  <si>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</si>
  <si>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</si>
  <si>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</si>
  <si>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</si>
  <si>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</si>
  <si>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</si>
  <si>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</si>
  <si>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</si>
  <si>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</si>
  <si>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</si>
  <si>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</si>
  <si>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</si>
  <si>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</si>
  <si>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</si>
  <si>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</si>
  <si>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</si>
  <si>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</si>
  <si>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</si>
  <si>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</si>
  <si>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</si>
  <si>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</si>
  <si>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</si>
  <si>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</si>
  <si>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</si>
  <si>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</si>
  <si>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</si>
  <si>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</si>
  <si>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</si>
  <si>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</si>
  <si>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</si>
  <si>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</si>
  <si>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</si>
  <si>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</si>
  <si>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</si>
  <si>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</si>
  <si>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</si>
  <si>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</si>
  <si>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</si>
  <si>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</si>
  <si>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</si>
  <si>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</si>
  <si>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</si>
  <si>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</si>
  <si>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</si>
  <si>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</si>
  <si>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</si>
  <si>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</si>
  <si>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</si>
  <si>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</si>
  <si>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</si>
  <si>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</si>
  <si>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</si>
  <si>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</si>
  <si>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</si>
  <si>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</si>
  <si>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</si>
  <si>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</si>
  <si>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</si>
  <si>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</si>
  <si>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</si>
  <si>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</si>
  <si>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</si>
  <si>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</si>
  <si>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</si>
  <si>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</si>
  <si>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</si>
  <si>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</si>
  <si>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</si>
  <si>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</si>
  <si>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</si>
  <si>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</si>
  <si>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</si>
  <si>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</si>
  <si>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</si>
  <si>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</si>
  <si>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</si>
  <si>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</si>
  <si>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</si>
  <si>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</si>
  <si>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</si>
  <si>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</si>
  <si>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</si>
  <si>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</si>
  <si>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</si>
  <si>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</si>
  <si>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</si>
  <si>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</si>
  <si>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</si>
  <si>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</si>
  <si>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</si>
  <si>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</si>
  <si>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</si>
  <si>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</si>
  <si>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</si>
  <si>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</si>
  <si>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</si>
  <si>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</si>
  <si>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</si>
  <si>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</si>
  <si>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</si>
  <si>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</si>
  <si>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</si>
  <si>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</si>
  <si>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</si>
  <si>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</si>
  <si>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</si>
  <si>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</si>
  <si>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</si>
  <si>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</si>
  <si>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</si>
  <si>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</si>
  <si>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</si>
  <si>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</si>
  <si>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</si>
  <si>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</si>
  <si>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</si>
  <si>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</si>
  <si>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</si>
  <si>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</si>
  <si>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</si>
  <si>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</si>
  <si>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</si>
  <si>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</si>
  <si>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</si>
  <si>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</si>
  <si>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</si>
  <si>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</si>
  <si>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</si>
  <si>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</si>
  <si>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</si>
  <si>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</si>
  <si>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</si>
  <si>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</si>
  <si>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</si>
  <si>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</si>
  <si>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</si>
  <si>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</si>
  <si>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</si>
  <si>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</si>
  <si>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</si>
  <si>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</si>
  <si>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</si>
  <si>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</si>
  <si>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</si>
  <si>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</si>
  <si>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</si>
  <si>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</si>
  <si>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</si>
  <si>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</si>
  <si>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</si>
  <si>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</si>
  <si>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</si>
  <si>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</si>
  <si>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</si>
  <si>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</si>
  <si>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</si>
  <si>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</si>
  <si>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</si>
  <si>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</si>
  <si>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</si>
  <si>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</si>
  <si>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</si>
  <si>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</si>
  <si>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</si>
  <si>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</si>
  <si>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</si>
  <si>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</si>
  <si>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</si>
  <si>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</si>
  <si>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</si>
  <si>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</si>
  <si>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</si>
  <si>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</si>
  <si>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</si>
  <si>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</si>
  <si>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</si>
  <si>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</si>
  <si>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</si>
  <si>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</si>
  <si>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</si>
  <si>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</si>
  <si>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</si>
  <si>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</si>
  <si>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</si>
  <si>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</si>
  <si>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</si>
  <si>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</si>
  <si>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</si>
  <si>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</si>
  <si>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</si>
  <si>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</si>
  <si>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</si>
  <si>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</si>
  <si>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</si>
  <si>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</si>
  <si>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</si>
  <si>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</si>
  <si>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</si>
  <si>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</si>
  <si>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</si>
  <si>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</si>
  <si>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</si>
  <si>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</si>
  <si>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</si>
  <si>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</si>
  <si>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</si>
  <si>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</si>
  <si>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</si>
  <si>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</si>
  <si>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</si>
  <si>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</si>
  <si>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</si>
  <si>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</si>
  <si>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</si>
  <si>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</si>
  <si>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</si>
  <si>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</si>
  <si>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</si>
  <si>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</si>
  <si>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</si>
  <si>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</si>
  <si>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</si>
  <si>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</si>
  <si>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</si>
  <si>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</si>
  <si>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</si>
  <si>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</si>
  <si>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</si>
  <si>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</si>
  <si>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</si>
  <si>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</si>
  <si>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</si>
  <si>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</si>
  <si>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</si>
  <si>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</si>
  <si>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</si>
  <si>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</si>
  <si>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</si>
  <si>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</si>
  <si>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</si>
  <si>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</si>
  <si>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</si>
  <si>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</si>
  <si>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</si>
  <si>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</si>
  <si>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</si>
  <si>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</si>
  <si>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</si>
  <si>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</si>
  <si>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</si>
  <si>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</si>
  <si>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</si>
  <si>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</si>
  <si>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</si>
  <si>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</si>
  <si>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</si>
  <si>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</si>
  <si>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</si>
  <si>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</si>
  <si>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</si>
  <si>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</si>
  <si>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</si>
  <si>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</si>
  <si>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</si>
  <si>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</si>
  <si>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</si>
  <si>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</si>
  <si>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</si>
  <si>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</si>
  <si>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</si>
  <si>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</si>
  <si>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</si>
  <si>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</si>
  <si>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</si>
  <si>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</si>
  <si>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</si>
  <si>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</si>
  <si>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</si>
  <si>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</si>
  <si>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</si>
  <si>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</si>
  <si>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</si>
  <si>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</si>
  <si>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</si>
  <si>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</si>
  <si>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</si>
  <si>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</si>
  <si>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</si>
  <si>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</si>
  <si>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</si>
  <si>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</si>
  <si>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</si>
  <si>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</si>
  <si>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</si>
  <si>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</si>
  <si>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</si>
  <si>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</si>
  <si>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</si>
  <si>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</si>
  <si>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</si>
  <si>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</si>
  <si>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</si>
  <si>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</si>
  <si>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</si>
  <si>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</si>
  <si>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</si>
  <si>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</si>
  <si>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</si>
  <si>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</si>
  <si>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</si>
  <si>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</si>
  <si>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</si>
  <si>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</si>
  <si>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</si>
  <si>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</si>
  <si>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</si>
  <si>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</si>
  <si>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</si>
  <si>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</si>
  <si>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</si>
  <si>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</si>
  <si>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</si>
  <si>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</si>
  <si>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</si>
  <si>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</si>
  <si>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</si>
  <si>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</si>
  <si>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</si>
  <si>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</si>
  <si>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</si>
  <si>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</si>
  <si>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</si>
  <si>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</si>
  <si>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</si>
  <si>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</si>
  <si>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</si>
  <si>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</si>
  <si>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</si>
  <si>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</si>
  <si>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</si>
  <si>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</si>
  <si>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</si>
  <si>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</si>
  <si>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</si>
  <si>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</si>
  <si>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</si>
  <si>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</si>
  <si>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</si>
  <si>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</si>
  <si>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</si>
  <si>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</si>
  <si>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</si>
  <si>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</si>
  <si>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</si>
  <si>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</si>
  <si>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</si>
  <si>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</si>
  <si>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</si>
  <si>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</si>
  <si>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</si>
  <si>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</si>
  <si>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</si>
  <si>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</si>
  <si>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</si>
  <si>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</si>
  <si>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</si>
  <si>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</si>
  <si>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</si>
  <si>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</si>
  <si>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</si>
  <si>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</si>
  <si>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</si>
  <si>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</si>
  <si>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</si>
  <si>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</si>
  <si>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</si>
  <si>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</si>
  <si>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</si>
  <si>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</si>
  <si>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</si>
  <si>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</si>
  <si>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</si>
  <si>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</si>
  <si>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</si>
  <si>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</si>
  <si>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</si>
  <si>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</si>
  <si>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</si>
  <si>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</si>
  <si>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</si>
  <si>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</si>
  <si>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</si>
  <si>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</si>
  <si>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</si>
  <si>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</si>
  <si>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</si>
  <si>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</si>
  <si>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</si>
  <si>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</si>
  <si>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</si>
  <si>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</si>
  <si>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</si>
  <si>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</si>
  <si>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</si>
  <si>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</si>
  <si>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</si>
  <si>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</si>
  <si>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</si>
  <si>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</si>
  <si>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</si>
  <si>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</si>
  <si>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</si>
  <si>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</si>
  <si>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</si>
  <si>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</si>
  <si>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</si>
  <si>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</si>
  <si>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</si>
  <si>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</si>
  <si>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</si>
  <si>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</si>
  <si>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</si>
  <si>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</si>
  <si>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</si>
  <si>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</si>
  <si>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</si>
  <si>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</si>
  <si>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</si>
  <si>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</si>
  <si>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</si>
  <si>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</si>
  <si>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</si>
  <si>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</si>
  <si>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</si>
  <si>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</si>
  <si>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</si>
  <si>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</si>
  <si>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</si>
  <si>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</si>
  <si>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</si>
  <si>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</si>
  <si>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</si>
  <si>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</si>
  <si>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</si>
  <si>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</si>
  <si>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</si>
  <si>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</si>
  <si>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</si>
  <si>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</si>
  <si>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</si>
  <si>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</si>
  <si>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</si>
  <si>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</si>
  <si>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</si>
  <si>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</si>
  <si>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</si>
  <si>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</si>
  <si>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</si>
  <si>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</si>
  <si>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</si>
  <si>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</si>
  <si>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</si>
  <si>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</si>
  <si>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</si>
  <si>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</si>
  <si>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</si>
  <si>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</si>
  <si>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</si>
  <si>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</si>
  <si>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</si>
  <si>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</si>
  <si>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</si>
  <si>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</si>
  <si>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</si>
  <si>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</si>
  <si>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</si>
  <si>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</si>
  <si>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</si>
  <si>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</si>
  <si>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</si>
  <si>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</si>
  <si>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</si>
  <si>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</si>
  <si>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</si>
  <si>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</si>
  <si>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</si>
  <si>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</si>
  <si>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</si>
  <si>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</si>
  <si>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</si>
  <si>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</si>
  <si>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</si>
  <si>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</si>
  <si>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</si>
  <si>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</si>
  <si>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</si>
  <si>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</si>
  <si>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</si>
  <si>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</si>
  <si>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</si>
  <si>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</si>
  <si>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</si>
  <si>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</si>
  <si>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</si>
  <si>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</si>
  <si>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</si>
  <si>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</si>
  <si>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</si>
  <si>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</si>
  <si>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</si>
  <si>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</si>
  <si>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</si>
  <si>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</si>
  <si>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</si>
  <si>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</si>
  <si>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</si>
  <si>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</si>
  <si>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</si>
  <si>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</si>
  <si>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</si>
  <si>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</si>
  <si>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</si>
  <si>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</si>
  <si>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</si>
  <si>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</si>
  <si>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</si>
  <si>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</si>
  <si>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</si>
  <si>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</si>
  <si>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</si>
  <si>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</si>
  <si>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</si>
  <si>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</si>
  <si>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</si>
  <si>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</si>
  <si>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</si>
  <si>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</si>
  <si>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</si>
  <si>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</si>
  <si>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</si>
  <si>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</si>
  <si>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</si>
  <si>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</si>
  <si>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</si>
  <si>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</si>
  <si>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</si>
  <si>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</si>
  <si>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</si>
  <si>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</si>
  <si>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</si>
  <si>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</si>
  <si>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</si>
  <si>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</si>
  <si>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</si>
  <si>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</si>
  <si>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</si>
  <si>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</si>
  <si>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</si>
  <si>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</si>
  <si>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</si>
  <si>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</si>
  <si>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</si>
  <si>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</si>
  <si>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</si>
  <si>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</si>
  <si>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</si>
  <si>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</si>
  <si>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</si>
  <si>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</si>
  <si>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</si>
  <si>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</si>
  <si>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</si>
  <si>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</si>
  <si>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</si>
  <si>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</si>
  <si>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</si>
  <si>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</si>
  <si>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</si>
  <si>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</si>
  <si>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</si>
  <si>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</si>
  <si>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</si>
  <si>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</si>
  <si>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</si>
  <si>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</si>
  <si>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</si>
  <si>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</si>
  <si>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</si>
  <si>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</si>
  <si>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</si>
  <si>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</si>
  <si>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</si>
  <si>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</si>
  <si>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</si>
  <si>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</si>
  <si>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</si>
  <si>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</si>
  <si>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</si>
  <si>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</si>
  <si>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</si>
  <si>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</si>
  <si>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</si>
  <si>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</si>
  <si>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</si>
  <si>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</si>
  <si>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</si>
  <si>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</si>
  <si>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</si>
  <si>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</si>
  <si>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</si>
  <si>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</si>
  <si>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</si>
  <si>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</si>
  <si>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</si>
  <si>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</si>
  <si>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</si>
  <si>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</si>
  <si>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</si>
  <si>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</si>
  <si>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</si>
  <si>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</si>
  <si>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</si>
  <si>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</si>
  <si>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</si>
  <si>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</si>
  <si>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</si>
  <si>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</si>
  <si>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</si>
  <si>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</si>
  <si>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</si>
  <si>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</si>
  <si>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</si>
  <si>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</si>
  <si>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</si>
  <si>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</si>
  <si>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</si>
  <si>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</si>
  <si>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</si>
  <si>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</si>
  <si>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</si>
  <si>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</si>
  <si>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</si>
  <si>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</si>
  <si>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</si>
  <si>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</si>
  <si>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</si>
  <si>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</si>
  <si>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</si>
  <si>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</si>
  <si>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</si>
  <si>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</si>
  <si>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</si>
  <si>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</si>
  <si>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</si>
  <si>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</si>
  <si>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</si>
  <si>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</si>
  <si>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</si>
  <si>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</si>
  <si>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</si>
  <si>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</si>
  <si>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</si>
  <si>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</si>
  <si>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</si>
  <si>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</si>
  <si>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</si>
  <si>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</si>
  <si>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</si>
  <si>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</si>
  <si>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</si>
  <si>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</si>
  <si>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</si>
  <si>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</si>
  <si>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</si>
  <si>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</si>
  <si>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</si>
  <si>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</si>
  <si>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</si>
  <si>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</si>
  <si>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</si>
  <si>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</si>
  <si>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</si>
  <si>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</si>
  <si>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</si>
  <si>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</si>
  <si>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</si>
  <si>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</si>
  <si>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</si>
  <si>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</si>
  <si>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</si>
  <si>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</si>
  <si>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</si>
  <si>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</si>
  <si>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</si>
  <si>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</si>
  <si>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</si>
  <si>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</si>
  <si>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</si>
  <si>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</si>
  <si>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</si>
  <si>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</si>
  <si>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</si>
  <si>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</si>
  <si>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</si>
  <si>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</si>
  <si>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</si>
  <si>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</si>
  <si>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</si>
  <si>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</si>
  <si>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</si>
  <si>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</si>
  <si>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</si>
  <si>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</si>
  <si>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</si>
  <si>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</si>
  <si>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</si>
  <si>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</si>
  <si>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</si>
  <si>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</si>
  <si>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</si>
  <si>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</si>
  <si>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</si>
  <si>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</si>
  <si>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</si>
  <si>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</si>
  <si>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</si>
  <si>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</si>
  <si>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</si>
  <si>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</si>
  <si>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</si>
  <si>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</si>
  <si>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</si>
  <si>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</si>
  <si>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</si>
  <si>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</si>
  <si>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</si>
  <si>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</si>
  <si>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</si>
  <si>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</si>
  <si>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</si>
  <si>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</si>
  <si>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</si>
  <si>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</si>
  <si>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</si>
  <si>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</si>
  <si>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</si>
  <si>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</si>
  <si>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</si>
  <si>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</si>
  <si>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</si>
  <si>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</si>
  <si>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</si>
  <si>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</si>
  <si>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</si>
  <si>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</si>
  <si>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</si>
  <si>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</si>
  <si>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</si>
  <si>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</si>
  <si>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</si>
  <si>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</si>
  <si>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</si>
  <si>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</si>
  <si>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</si>
  <si>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</si>
  <si>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</si>
  <si>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</si>
  <si>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</si>
  <si>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</si>
  <si>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</si>
  <si>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</si>
  <si>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</si>
  <si>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</si>
  <si>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</si>
  <si>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</si>
  <si>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</si>
  <si>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</si>
  <si>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</si>
  <si>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</si>
  <si>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</si>
  <si>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</si>
  <si>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</si>
  <si>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</si>
  <si>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</si>
  <si>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</si>
  <si>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</si>
  <si>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</si>
  <si>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</si>
  <si>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</si>
  <si>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</si>
  <si>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</si>
  <si>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</si>
  <si>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</si>
  <si>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</si>
  <si>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</si>
  <si>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</si>
  <si>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</si>
  <si>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</si>
  <si>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</si>
  <si>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</si>
  <si>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</si>
  <si>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</si>
  <si>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</si>
  <si>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</si>
  <si>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</si>
  <si>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</si>
  <si>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</si>
  <si>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</si>
  <si>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</si>
  <si>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</si>
  <si>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</si>
  <si>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</si>
  <si>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</si>
  <si>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</si>
  <si>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</si>
  <si>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</si>
  <si>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</si>
  <si>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</si>
  <si>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</si>
  <si>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</si>
  <si>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</si>
  <si>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</si>
  <si>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</si>
  <si>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</si>
  <si>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</si>
  <si>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</si>
  <si>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</si>
  <si>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</si>
  <si>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</si>
  <si>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</si>
  <si>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</si>
  <si>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</si>
  <si>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</si>
  <si>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</si>
  <si>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</si>
  <si>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</si>
  <si>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</si>
  <si>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</si>
  <si>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</si>
  <si>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</si>
  <si>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</si>
  <si>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</si>
  <si>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</si>
  <si>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</si>
  <si>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</si>
  <si>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</si>
  <si>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</si>
  <si>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</si>
  <si>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</si>
  <si>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</si>
  <si>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</si>
  <si>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</si>
  <si>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</si>
  <si>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</si>
  <si>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</si>
  <si>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</si>
  <si>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</si>
  <si>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</si>
  <si>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</si>
  <si>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</si>
  <si>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</si>
  <si>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</si>
  <si>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</si>
  <si>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</si>
  <si>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</si>
  <si>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</si>
  <si>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</si>
  <si>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</si>
  <si>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</si>
  <si>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</si>
  <si>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</si>
  <si>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</si>
  <si>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</si>
  <si>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</si>
  <si>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</si>
  <si>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</si>
  <si>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</si>
  <si>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</si>
  <si>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</si>
  <si>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</si>
  <si>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</si>
  <si>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</si>
  <si>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</si>
  <si>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</si>
  <si>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</si>
  <si>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</si>
  <si>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</si>
  <si>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</si>
  <si>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</si>
  <si>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</si>
  <si>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</si>
  <si>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</si>
  <si>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</si>
  <si>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</si>
  <si>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</si>
  <si>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</si>
  <si>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</si>
  <si>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</si>
  <si>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</si>
  <si>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</si>
  <si>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</si>
  <si>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</si>
  <si>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</si>
  <si>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</si>
  <si>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</si>
  <si>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</si>
  <si>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</si>
  <si>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</si>
  <si>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</si>
  <si>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</si>
  <si>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</si>
  <si>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</si>
  <si>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</si>
  <si>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</si>
  <si>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</si>
  <si>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</si>
  <si>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</si>
  <si>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</si>
  <si>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</si>
  <si>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</si>
  <si>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</si>
  <si>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</si>
  <si>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</si>
  <si>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</si>
  <si>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</si>
  <si>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</si>
  <si>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</si>
  <si>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</si>
  <si>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</si>
  <si>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</si>
  <si>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</si>
  <si>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</si>
  <si>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</si>
  <si>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</si>
  <si>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</si>
  <si>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</si>
  <si>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</si>
  <si>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</si>
  <si>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</si>
  <si>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</si>
  <si>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</si>
  <si>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</si>
  <si>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</si>
  <si>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</si>
  <si>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</si>
  <si>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</si>
  <si>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</si>
  <si>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</si>
  <si>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</si>
  <si>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</si>
  <si>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</si>
  <si>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</si>
  <si>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</si>
  <si>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</si>
  <si>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</si>
  <si>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</si>
  <si>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</si>
  <si>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</si>
  <si>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</si>
  <si>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</si>
  <si>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</si>
  <si>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</si>
  <si>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</si>
  <si>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</si>
  <si>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</si>
  <si>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</si>
  <si>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</si>
  <si>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</si>
  <si>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</si>
  <si>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</si>
  <si>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</si>
  <si>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</si>
  <si>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</si>
  <si>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</si>
  <si>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</si>
  <si>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</si>
  <si>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</si>
  <si>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</si>
  <si>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</si>
  <si>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</si>
  <si>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</si>
  <si>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</si>
  <si>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</si>
  <si>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</si>
  <si>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</si>
  <si>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</si>
  <si>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</si>
  <si>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</si>
  <si>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</si>
  <si>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</si>
  <si>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</si>
  <si>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</si>
  <si>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</si>
  <si>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</si>
  <si>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</si>
  <si>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</si>
  <si>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</si>
  <si>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</si>
  <si>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</si>
  <si>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</si>
  <si>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</si>
  <si>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</si>
  <si>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</si>
  <si>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</si>
  <si>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</si>
  <si>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</si>
  <si>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</si>
  <si>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</si>
  <si>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</si>
  <si>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</si>
  <si>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</si>
  <si>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</si>
  <si>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</si>
  <si>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</si>
  <si>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</si>
  <si>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</si>
  <si>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</si>
  <si>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</si>
  <si>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</si>
  <si>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</si>
  <si>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</si>
  <si>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</si>
  <si>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</si>
  <si>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</si>
  <si>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</si>
  <si>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</si>
  <si>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</si>
  <si>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</si>
  <si>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</si>
  <si>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</si>
  <si>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</si>
  <si>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</si>
  <si>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</si>
  <si>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</si>
  <si>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</si>
  <si>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</si>
  <si>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</si>
  <si>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</si>
  <si>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</si>
  <si>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</si>
  <si>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</si>
  <si>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</si>
  <si>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</si>
  <si>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</si>
  <si>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</si>
  <si>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</si>
  <si>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</si>
  <si>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</si>
  <si>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</si>
  <si>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</si>
  <si>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</si>
  <si>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</si>
  <si>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</si>
  <si>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</si>
  <si>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</si>
  <si>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</si>
  <si>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</si>
  <si>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</si>
  <si>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</si>
  <si>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</si>
  <si>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</si>
  <si>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</si>
  <si>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</si>
  <si>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</si>
  <si>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</si>
  <si>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</si>
  <si>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</si>
  <si>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</si>
  <si>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</si>
  <si>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</si>
  <si>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</si>
  <si>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</si>
  <si>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</si>
  <si>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</si>
  <si>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</si>
  <si>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</si>
  <si>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</si>
  <si>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</si>
  <si>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</si>
  <si>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</si>
  <si>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</si>
  <si>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</si>
  <si>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</si>
  <si>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</si>
  <si>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</si>
  <si>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</si>
  <si>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</si>
  <si>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</si>
  <si>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</si>
  <si>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</si>
  <si>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</si>
  <si>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</si>
  <si>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</si>
  <si>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</si>
  <si>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</si>
  <si>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</si>
  <si>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</si>
  <si>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</si>
  <si>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</si>
  <si>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</si>
  <si>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</si>
  <si>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</si>
  <si>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</si>
  <si>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</si>
  <si>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</si>
  <si>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</si>
  <si>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</si>
  <si>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</si>
  <si>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</si>
  <si>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</si>
  <si>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</si>
  <si>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</si>
  <si>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</si>
  <si>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</si>
  <si>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</si>
  <si>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</si>
  <si>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</si>
  <si>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</si>
  <si>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</si>
  <si>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</si>
  <si>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</si>
  <si>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</si>
  <si>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</si>
  <si>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</si>
  <si>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</si>
  <si>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</si>
  <si>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</si>
  <si>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</si>
  <si>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</si>
  <si>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</si>
  <si>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</si>
  <si>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</si>
  <si>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</si>
  <si>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</si>
  <si>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</si>
  <si>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</si>
  <si>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</si>
  <si>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</si>
  <si>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</si>
  <si>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</si>
  <si>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</si>
  <si>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</si>
  <si>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</si>
  <si>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</si>
  <si>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</si>
  <si>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</si>
  <si>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</si>
  <si>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</si>
  <si>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</si>
  <si>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</si>
  <si>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</si>
  <si>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</si>
  <si>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</si>
  <si>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</si>
  <si>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</si>
  <si>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</si>
  <si>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</si>
  <si>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</si>
  <si>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</si>
  <si>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</si>
  <si>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</si>
  <si>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</si>
  <si>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</si>
  <si>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</si>
  <si>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</si>
  <si>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</si>
  <si>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</si>
  <si>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</si>
  <si>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</si>
  <si>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</si>
  <si>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</si>
  <si>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</si>
  <si>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</si>
  <si>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</si>
  <si>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</si>
  <si>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</si>
  <si>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</si>
  <si>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</si>
  <si>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</si>
  <si>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</si>
  <si>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</si>
  <si>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</si>
  <si>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</si>
  <si>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</si>
  <si>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</si>
  <si>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</si>
  <si>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</si>
  <si>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</si>
  <si>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</si>
  <si>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</si>
  <si>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</si>
  <si>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</si>
  <si>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</si>
  <si>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</si>
  <si>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</si>
  <si>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</si>
  <si>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</si>
  <si>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</si>
  <si>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</si>
  <si>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</si>
  <si>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</si>
  <si>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</si>
  <si>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</si>
  <si>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</si>
  <si>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</si>
  <si>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</si>
  <si>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</si>
  <si>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</si>
  <si>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</si>
  <si>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</si>
  <si>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</si>
  <si>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</si>
  <si>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</si>
  <si>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</si>
  <si>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</si>
  <si>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</si>
  <si>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</si>
  <si>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</si>
  <si>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</si>
  <si>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</si>
  <si>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</si>
  <si>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</si>
  <si>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</si>
  <si>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</si>
  <si>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</si>
  <si>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</si>
  <si>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</si>
  <si>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</si>
  <si>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</si>
  <si>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</si>
  <si>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</si>
  <si>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</si>
  <si>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</si>
  <si>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</si>
  <si>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</si>
  <si>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</si>
  <si>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</si>
  <si>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</si>
  <si>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</si>
  <si>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</si>
  <si>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</si>
  <si>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</si>
  <si>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</si>
  <si>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</si>
  <si>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</si>
  <si>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</si>
  <si>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</si>
  <si>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</si>
  <si>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</si>
  <si>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</si>
  <si>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</si>
  <si>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</si>
  <si>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</si>
  <si>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</si>
  <si>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</si>
  <si>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</si>
  <si>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</si>
  <si>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</si>
  <si>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</si>
  <si>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</si>
  <si>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</si>
  <si>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</si>
  <si>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</si>
  <si>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</si>
  <si>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</si>
  <si>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</si>
  <si>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</si>
  <si>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</si>
  <si>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</si>
  <si>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</si>
  <si>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</si>
  <si>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</si>
  <si>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</si>
  <si>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</si>
  <si>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</si>
  <si>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</si>
  <si>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</si>
  <si>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</si>
  <si>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</si>
  <si>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</si>
  <si>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</si>
  <si>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</si>
  <si>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</si>
  <si>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</si>
  <si>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</si>
  <si>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</si>
  <si>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</si>
  <si>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</si>
  <si>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</si>
  <si>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</si>
  <si>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</si>
  <si>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</si>
  <si>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</si>
  <si>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</si>
  <si>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</si>
  <si>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</si>
  <si>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</si>
  <si>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</si>
  <si>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</si>
  <si>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</si>
  <si>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</si>
  <si>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</si>
  <si>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</si>
  <si>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</si>
  <si>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</si>
  <si>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</si>
  <si>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</si>
  <si>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</si>
  <si>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</si>
  <si>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</si>
  <si>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</si>
  <si>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</si>
  <si>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</si>
  <si>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</si>
  <si>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</si>
  <si>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</si>
  <si>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</si>
  <si>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</si>
  <si>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</si>
  <si>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</si>
  <si>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</si>
  <si>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</si>
  <si>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</si>
  <si>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</si>
  <si>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</si>
  <si>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</si>
  <si>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</si>
  <si>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</si>
  <si>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</si>
  <si>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</si>
  <si>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</si>
  <si>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</si>
  <si>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</si>
  <si>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</si>
  <si>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</si>
  <si>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</si>
  <si>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</si>
  <si>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</si>
  <si>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</si>
  <si>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</si>
  <si>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</si>
  <si>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</si>
  <si>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</si>
  <si>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</si>
  <si>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</si>
  <si>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</si>
  <si>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</si>
  <si>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</si>
  <si>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</si>
  <si>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</si>
  <si>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</si>
  <si>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</si>
  <si>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</si>
  <si>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</si>
  <si>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</si>
  <si>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</si>
  <si>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</si>
  <si>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</si>
  <si>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</si>
  <si>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</si>
  <si>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</si>
  <si>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</si>
  <si>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</si>
  <si>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</si>
  <si>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</si>
  <si>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</si>
  <si>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</si>
  <si>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</si>
  <si>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</si>
  <si>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</si>
  <si>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</si>
  <si>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</si>
  <si>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</si>
  <si>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</si>
  <si>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</si>
  <si>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</si>
  <si>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</si>
  <si>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</si>
  <si>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</si>
  <si>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</si>
  <si>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</si>
  <si>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</si>
  <si>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</si>
  <si>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</si>
  <si>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</si>
  <si>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</si>
  <si>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</si>
  <si>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</si>
  <si>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</si>
  <si>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</si>
  <si>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</si>
  <si>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</si>
  <si>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</si>
  <si>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</si>
  <si>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</si>
  <si>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</si>
  <si>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</si>
  <si>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</si>
  <si>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</si>
  <si>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</si>
  <si>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</si>
  <si>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</si>
  <si>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</si>
  <si>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</si>
  <si>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</si>
  <si>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</si>
  <si>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</si>
  <si>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</si>
  <si>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</si>
  <si>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</si>
  <si>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</si>
  <si>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</si>
  <si>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</si>
  <si>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</si>
  <si>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</si>
  <si>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</si>
  <si>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</si>
  <si>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</si>
  <si>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</si>
  <si>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</si>
  <si>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</si>
  <si>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</si>
  <si>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</si>
  <si>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</si>
  <si>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</si>
  <si>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</si>
  <si>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</si>
  <si>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</si>
  <si>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</si>
  <si>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</si>
  <si>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</si>
  <si>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</si>
  <si>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</si>
  <si>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</si>
  <si>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</si>
  <si>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</si>
  <si>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</si>
  <si>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</si>
  <si>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</si>
  <si>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</si>
  <si>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</si>
  <si>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</si>
  <si>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</si>
  <si>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</si>
  <si>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</si>
  <si>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</si>
  <si>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</si>
  <si>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</si>
  <si>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</si>
  <si>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</si>
  <si>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</si>
  <si>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</si>
  <si>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</si>
  <si>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</si>
  <si>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</si>
  <si>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</si>
  <si>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</si>
  <si>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</si>
  <si>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</si>
  <si>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</si>
  <si>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</si>
  <si>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</si>
  <si>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</si>
  <si>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</si>
  <si>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</si>
  <si>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</si>
  <si>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</si>
  <si>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</si>
  <si>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</si>
  <si>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</si>
  <si>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</si>
  <si>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</si>
  <si>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</si>
  <si>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</si>
  <si>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</si>
  <si>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</si>
  <si>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</si>
  <si>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</si>
  <si>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</si>
  <si>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</si>
  <si>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</si>
  <si>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</si>
  <si>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</si>
  <si>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</si>
  <si>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</si>
  <si>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</si>
  <si>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</si>
  <si>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</si>
  <si>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</si>
  <si>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</si>
  <si>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</si>
  <si>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</si>
  <si>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</si>
  <si>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</si>
  <si>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</si>
  <si>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</si>
  <si>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</si>
  <si>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</si>
  <si>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</si>
  <si>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</si>
  <si>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</si>
  <si>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</si>
  <si>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</si>
  <si>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</si>
  <si>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</si>
  <si>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</si>
  <si>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</si>
  <si>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</si>
  <si>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</si>
  <si>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</si>
  <si>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</si>
  <si>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</si>
  <si>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</si>
  <si>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</si>
  <si>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</si>
  <si>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</si>
  <si>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</si>
  <si>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</si>
  <si>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</si>
  <si>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</si>
  <si>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</si>
  <si>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</si>
  <si>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</si>
  <si>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</si>
  <si>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</si>
  <si>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</si>
  <si>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</si>
  <si>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</si>
  <si>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</si>
  <si>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</si>
  <si>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</si>
  <si>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</si>
  <si>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</si>
  <si>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</si>
  <si>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</si>
  <si>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</si>
  <si>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</si>
  <si>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</si>
  <si>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</si>
  <si>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</si>
  <si>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</si>
  <si>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</si>
  <si>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</si>
  <si>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</si>
  <si>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</si>
  <si>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</si>
  <si>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</si>
  <si>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</si>
  <si>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</si>
  <si>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</si>
  <si>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</si>
  <si>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</si>
  <si>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</si>
  <si>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</si>
  <si>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</si>
  <si>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</si>
  <si>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</si>
  <si>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</si>
  <si>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</si>
  <si>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</si>
  <si>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</si>
  <si>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</si>
  <si>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</si>
  <si>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</si>
  <si>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</si>
  <si>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</si>
  <si>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</si>
  <si>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</si>
  <si>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</si>
  <si>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</si>
  <si>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</si>
  <si>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</si>
  <si>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</si>
  <si>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</si>
  <si>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</si>
  <si>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</si>
  <si>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</si>
  <si>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</si>
  <si>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</si>
  <si>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</si>
  <si>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</si>
  <si>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</si>
  <si>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</si>
  <si>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</si>
  <si>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</si>
  <si>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</si>
  <si>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</si>
  <si>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</si>
  <si>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</si>
  <si>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</si>
  <si>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</si>
  <si>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</si>
  <si>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</si>
  <si>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</si>
  <si>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</si>
  <si>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</si>
  <si>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</si>
  <si>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</si>
  <si>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</si>
  <si>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</si>
  <si>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</si>
  <si>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</si>
  <si>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</si>
  <si>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</si>
  <si>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</si>
  <si>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</si>
  <si>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</si>
  <si>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</si>
  <si>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</si>
  <si>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</si>
  <si>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</si>
  <si>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</si>
  <si>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</si>
  <si>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</si>
  <si>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</si>
  <si>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</si>
  <si>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</si>
  <si>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</si>
  <si>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</si>
  <si>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</si>
  <si>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</si>
  <si>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</si>
  <si>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</si>
  <si>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</si>
  <si>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</si>
  <si>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</si>
  <si>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</si>
  <si>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</si>
  <si>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</si>
  <si>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</si>
  <si>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</si>
  <si>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</si>
  <si>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</si>
  <si>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</si>
  <si>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</si>
  <si>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</si>
  <si>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</si>
  <si>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</si>
  <si>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</si>
  <si>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</si>
  <si>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</si>
  <si>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</si>
  <si>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</si>
  <si>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</si>
  <si>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</si>
  <si>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</si>
  <si>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</si>
  <si>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</si>
  <si>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</si>
  <si>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</si>
  <si>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</si>
  <si>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</si>
  <si>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</si>
  <si>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</si>
  <si>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</si>
  <si>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</si>
  <si>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</si>
  <si>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</si>
  <si>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</si>
  <si>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</si>
  <si>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</si>
  <si>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</si>
  <si>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</si>
  <si>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</si>
  <si>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</si>
  <si>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</si>
  <si>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</si>
  <si>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</si>
  <si>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</si>
  <si>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</si>
  <si>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</si>
  <si>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</si>
  <si>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</si>
  <si>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</si>
  <si>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</si>
  <si>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</si>
  <si>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</si>
  <si>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</si>
  <si>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</si>
  <si>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</si>
  <si>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</si>
  <si>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</si>
  <si>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</si>
  <si>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</si>
  <si>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</si>
  <si>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</si>
  <si>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</si>
  <si>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</si>
  <si>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</si>
  <si>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</si>
  <si>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</si>
  <si>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</si>
  <si>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</si>
  <si>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</si>
  <si>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</si>
  <si>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</si>
  <si>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</si>
  <si>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</si>
  <si>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</si>
  <si>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</si>
  <si>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</si>
  <si>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</si>
  <si>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</si>
  <si>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</si>
  <si>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</si>
  <si>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</si>
  <si>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</si>
  <si>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</si>
  <si>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</si>
  <si>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</si>
  <si>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</si>
  <si>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</si>
  <si>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</si>
  <si>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</si>
  <si>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</si>
  <si>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</si>
  <si>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</si>
  <si>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</si>
  <si>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</si>
  <si>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</si>
  <si>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</si>
  <si>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</si>
  <si>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</si>
  <si>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</si>
  <si>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</si>
  <si>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</si>
  <si>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</si>
  <si>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</si>
  <si>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</si>
  <si>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</si>
  <si>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</si>
  <si>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</si>
  <si>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</si>
  <si>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</si>
  <si>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</si>
  <si>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</si>
  <si>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</si>
  <si>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</si>
  <si>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</si>
  <si>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</si>
  <si>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</si>
  <si>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</si>
  <si>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</si>
  <si>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</si>
  <si>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</si>
  <si>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</si>
  <si>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</si>
  <si>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</si>
  <si>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</si>
  <si>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</si>
  <si>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</si>
  <si>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</si>
  <si>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</si>
  <si>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</si>
  <si>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</si>
  <si>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</si>
  <si>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</si>
  <si>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</si>
  <si>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</si>
  <si>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</si>
  <si>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</si>
  <si>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</si>
  <si>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</si>
  <si>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</si>
  <si>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</si>
  <si>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</si>
  <si>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</si>
  <si>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</si>
  <si>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</si>
  <si>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</si>
  <si>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</si>
  <si>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</si>
  <si>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</si>
  <si>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</si>
  <si>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</si>
  <si>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</si>
  <si>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</si>
  <si>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</si>
  <si>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</si>
  <si>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</si>
  <si>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</si>
  <si>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</si>
  <si>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</si>
  <si>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</si>
  <si>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</si>
  <si>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</si>
  <si>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</si>
  <si>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</si>
  <si>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</si>
  <si>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</si>
  <si>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</si>
  <si>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</si>
  <si>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</si>
  <si>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</si>
  <si>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</si>
  <si>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</si>
  <si>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</si>
  <si>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</si>
  <si>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</si>
  <si>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</si>
  <si>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</si>
  <si>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</si>
  <si>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</si>
  <si>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</si>
  <si>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</si>
  <si>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</si>
  <si>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</si>
  <si>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</si>
  <si>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</si>
  <si>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</si>
  <si>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</si>
  <si>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</si>
  <si>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</si>
  <si>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</si>
  <si>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</si>
  <si>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</si>
  <si>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</si>
  <si>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</si>
  <si>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</si>
  <si>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</si>
  <si>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</si>
  <si>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</si>
  <si>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</si>
  <si>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</si>
  <si>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</si>
  <si>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</si>
  <si>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</si>
  <si>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</si>
  <si>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</si>
  <si>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</si>
  <si>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</si>
  <si>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</si>
  <si>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</si>
  <si>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</si>
  <si>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</si>
  <si>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</si>
  <si>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</si>
  <si>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</si>
  <si>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</si>
  <si>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</si>
  <si>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</si>
  <si>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</si>
  <si>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</si>
  <si>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</si>
  <si>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</si>
  <si>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</si>
  <si>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</si>
  <si>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</si>
  <si>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</si>
  <si>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</si>
  <si>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</si>
  <si>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</si>
  <si>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</si>
  <si>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</si>
  <si>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</si>
  <si>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</si>
  <si>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</si>
  <si>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</si>
  <si>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</si>
  <si>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</si>
  <si>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</si>
  <si>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</si>
  <si>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</si>
  <si>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</si>
  <si>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</si>
  <si>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</si>
  <si>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</si>
  <si>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</si>
  <si>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</si>
  <si>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</si>
  <si>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</si>
  <si>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</si>
  <si>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</si>
  <si>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</si>
  <si>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</si>
  <si>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</si>
  <si>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</si>
  <si>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</si>
  <si>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</si>
  <si>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</si>
  <si>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</si>
  <si>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</si>
  <si>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</si>
  <si>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</si>
  <si>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</si>
  <si>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</si>
  <si>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</si>
  <si>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</si>
  <si>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</si>
  <si>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</si>
  <si>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</si>
  <si>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</si>
  <si>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</si>
  <si>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</si>
  <si>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</si>
  <si>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</si>
  <si>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</si>
  <si>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</si>
  <si>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</si>
  <si>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</si>
  <si>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</si>
  <si>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</si>
  <si>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</si>
  <si>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</si>
  <si>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</si>
  <si>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</si>
  <si>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</si>
  <si>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</si>
  <si>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</si>
  <si>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</si>
  <si>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</si>
  <si>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</si>
  <si>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</si>
  <si>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</si>
  <si>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</si>
  <si>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</si>
  <si>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</si>
  <si>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</si>
  <si>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</si>
  <si>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</si>
  <si>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</si>
  <si>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</si>
  <si>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</si>
  <si>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</si>
  <si>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</si>
  <si>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</si>
  <si>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</si>
  <si>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</si>
  <si>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</si>
  <si>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</si>
  <si>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</si>
  <si>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</si>
  <si>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</si>
  <si>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</si>
  <si>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</si>
  <si>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</si>
  <si>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</si>
  <si>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</si>
  <si>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</si>
  <si>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</si>
  <si>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</si>
  <si>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</si>
  <si>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</si>
  <si>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</si>
  <si>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</si>
  <si>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</si>
  <si>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</si>
  <si>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</si>
  <si>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</si>
  <si>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</si>
  <si>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</si>
  <si>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</si>
  <si>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</si>
  <si>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</si>
  <si>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</si>
  <si>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</si>
  <si>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</si>
  <si>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</si>
  <si>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</si>
  <si>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</si>
  <si>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</si>
  <si>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</si>
  <si>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</si>
  <si>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</si>
  <si>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</si>
  <si>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</si>
  <si>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</si>
  <si>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</si>
  <si>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</si>
  <si>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</si>
  <si>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</si>
  <si>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</si>
  <si>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</si>
  <si>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</si>
  <si>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</si>
  <si>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</si>
  <si>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</si>
  <si>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</si>
  <si>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</si>
  <si>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</si>
  <si>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</si>
  <si>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</si>
  <si>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</si>
  <si>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</si>
  <si>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</si>
  <si>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</si>
  <si>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</si>
  <si>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</si>
  <si>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</si>
  <si>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</si>
  <si>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</si>
  <si>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</si>
  <si>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</si>
  <si>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</si>
  <si>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</si>
  <si>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</si>
  <si>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</si>
  <si>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</si>
  <si>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</si>
  <si>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</si>
  <si>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</si>
  <si>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</si>
  <si>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</si>
  <si>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</si>
  <si>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</si>
  <si>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</si>
  <si>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</si>
  <si>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</si>
  <si>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</si>
  <si>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</si>
  <si>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</si>
  <si>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</si>
  <si>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</si>
  <si>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</si>
  <si>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</si>
  <si>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</si>
  <si>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</si>
  <si>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</si>
  <si>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</si>
  <si>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</si>
  <si>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</si>
  <si>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</si>
  <si>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</si>
  <si>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</si>
  <si>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</si>
  <si>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</si>
  <si>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</si>
  <si>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</si>
  <si>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</si>
  <si>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</si>
  <si>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</si>
  <si>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</si>
  <si>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</si>
  <si>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</si>
  <si>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</si>
  <si>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</si>
  <si>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</si>
  <si>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</si>
  <si>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</si>
  <si>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</si>
  <si>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</si>
  <si>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</si>
  <si>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</si>
  <si>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</si>
  <si>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</si>
  <si>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</si>
  <si>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</si>
  <si>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</si>
  <si>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</si>
  <si>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</si>
  <si>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</si>
  <si>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</si>
  <si>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</si>
  <si>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</si>
  <si>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</si>
  <si>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</si>
  <si>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</si>
  <si>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</si>
  <si>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</si>
  <si>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</si>
  <si>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</si>
  <si>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</si>
  <si>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</si>
  <si>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</si>
  <si>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</si>
  <si>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</si>
  <si>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</si>
  <si>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</si>
  <si>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</si>
  <si>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</si>
  <si>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</si>
  <si>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</si>
  <si>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</si>
  <si>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</si>
  <si>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</si>
  <si>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</si>
  <si>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</si>
  <si>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</si>
  <si>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</si>
  <si>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</si>
  <si>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</si>
  <si>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</si>
  <si>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</si>
  <si>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</si>
  <si>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</si>
  <si>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</si>
  <si>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</si>
  <si>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</si>
  <si>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</si>
  <si>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</si>
  <si>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</si>
  <si>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</si>
  <si>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</si>
  <si>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</si>
  <si>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</si>
  <si>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</si>
  <si>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</si>
  <si>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</si>
  <si>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</si>
  <si>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</si>
  <si>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</si>
  <si>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</si>
  <si>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</si>
  <si>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</si>
  <si>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</si>
  <si>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</si>
  <si>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</si>
  <si>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</si>
  <si>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</si>
  <si>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</si>
  <si>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</si>
  <si>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</si>
  <si>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</si>
  <si>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</si>
  <si>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</si>
  <si>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</si>
  <si>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</si>
  <si>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</si>
  <si>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</si>
  <si>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</si>
  <si>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</si>
  <si>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</si>
  <si>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</si>
  <si>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</si>
  <si>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</si>
  <si>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</si>
  <si>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</si>
  <si>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</si>
  <si>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</si>
  <si>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</si>
  <si>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</si>
  <si>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</si>
  <si>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</si>
  <si>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</si>
  <si>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</si>
  <si>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</si>
  <si>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</si>
  <si>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</si>
  <si>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</si>
  <si>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</si>
  <si>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</si>
  <si>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</si>
  <si>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</si>
  <si>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</si>
  <si>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</si>
  <si>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</si>
  <si>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</si>
  <si>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</si>
  <si>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</si>
  <si>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</si>
  <si>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</si>
  <si>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</si>
  <si>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</si>
  <si>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</si>
  <si>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</si>
  <si>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</si>
  <si>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</si>
  <si>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</si>
  <si>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</si>
  <si>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</si>
  <si>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</si>
  <si>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</si>
  <si>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</si>
  <si>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</si>
  <si>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</si>
  <si>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</si>
  <si>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</si>
  <si>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</si>
  <si>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</si>
  <si>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</si>
  <si>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</si>
  <si>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</si>
  <si>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</si>
  <si>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</si>
  <si>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</si>
  <si>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</si>
  <si>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</si>
  <si>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</si>
  <si>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</si>
  <si>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</si>
  <si>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</si>
  <si>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</si>
  <si>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</si>
  <si>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</si>
  <si>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</si>
  <si>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</si>
  <si>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</si>
  <si>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</si>
  <si>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</si>
  <si>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</si>
  <si>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</si>
  <si>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</si>
  <si>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</si>
  <si>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</si>
  <si>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</si>
  <si>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</si>
  <si>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</si>
  <si>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</si>
  <si>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</si>
  <si>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</si>
  <si>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</si>
  <si>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</si>
  <si>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</si>
  <si>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</si>
  <si>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</si>
  <si>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</si>
  <si>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</si>
  <si>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</si>
  <si>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</si>
  <si>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</si>
  <si>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</si>
  <si>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</si>
  <si>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</si>
  <si>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</si>
  <si>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</si>
  <si>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</si>
  <si>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</si>
  <si>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</si>
  <si>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</si>
  <si>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</si>
  <si>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</si>
  <si>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</si>
  <si>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</si>
  <si>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</si>
  <si>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</si>
  <si>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</si>
  <si>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</si>
  <si>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</si>
  <si>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</si>
  <si>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</si>
  <si>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</si>
  <si>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</si>
  <si>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</si>
  <si>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</si>
  <si>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</si>
  <si>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</si>
  <si>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</si>
  <si>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</si>
  <si>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</si>
  <si>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</si>
  <si>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</si>
  <si>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</si>
  <si>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</si>
  <si>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</si>
  <si>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</si>
  <si>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</si>
  <si>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</si>
  <si>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</si>
  <si>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</si>
  <si>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</si>
  <si>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</si>
  <si>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</si>
  <si>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</si>
  <si>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</si>
  <si>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</si>
  <si>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</si>
  <si>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</si>
  <si>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</si>
  <si>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</si>
  <si>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</si>
  <si>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</si>
  <si>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</si>
  <si>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</si>
  <si>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</si>
  <si>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</si>
  <si>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</si>
  <si>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</si>
  <si>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</si>
  <si>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</si>
  <si>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</si>
  <si>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</si>
  <si>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</si>
  <si>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</si>
  <si>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</si>
  <si>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</si>
  <si>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</si>
  <si>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</si>
  <si>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</si>
  <si>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</si>
  <si>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</si>
  <si>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</si>
  <si>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</si>
  <si>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</si>
  <si>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</si>
  <si>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</si>
  <si>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</si>
  <si>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</si>
  <si>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</si>
  <si>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</si>
  <si>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</si>
  <si>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</si>
  <si>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</si>
  <si>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</si>
  <si>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</si>
  <si>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</si>
  <si>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</si>
  <si>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</si>
  <si>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</si>
  <si>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</si>
  <si>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</si>
  <si>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</si>
  <si>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</si>
  <si>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</si>
  <si>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</si>
  <si>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</si>
  <si>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</si>
  <si>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</si>
  <si>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</si>
  <si>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</si>
  <si>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</si>
  <si>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</si>
  <si>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</si>
  <si>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</si>
  <si>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</si>
  <si>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</si>
  <si>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</si>
  <si>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</si>
  <si>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</si>
  <si>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</si>
  <si>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</si>
  <si>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</si>
  <si>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</si>
  <si>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</si>
  <si>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</si>
  <si>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</si>
  <si>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</si>
  <si>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</si>
  <si>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</si>
  <si>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</si>
  <si>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</si>
  <si>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</si>
  <si>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</si>
  <si>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</si>
  <si>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</si>
  <si>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</si>
  <si>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</si>
  <si>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</si>
  <si>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</si>
  <si>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</si>
  <si>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</si>
  <si>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</si>
  <si>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</si>
  <si>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</si>
  <si>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</si>
  <si>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</si>
  <si>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</si>
  <si>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</si>
  <si>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</si>
  <si>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</si>
  <si>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</si>
  <si>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</si>
  <si>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</si>
  <si>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</si>
  <si>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</si>
  <si>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</si>
  <si>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</si>
  <si>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</si>
  <si>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</si>
  <si>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</si>
  <si>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</si>
  <si>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</si>
  <si>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</si>
  <si>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</si>
  <si>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</si>
  <si>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</si>
  <si>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</si>
  <si>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</si>
  <si>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</si>
  <si>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</si>
  <si>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</si>
  <si>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</si>
  <si>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</si>
  <si>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</si>
  <si>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</si>
  <si>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</si>
  <si>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</si>
  <si>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</si>
  <si>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</si>
  <si>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</si>
  <si>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</si>
  <si>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</si>
  <si>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</si>
  <si>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</si>
  <si>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</si>
  <si>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</si>
  <si>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</si>
  <si>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</si>
  <si>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</si>
  <si>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</si>
  <si>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</si>
  <si>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</si>
  <si>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</si>
  <si>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</si>
  <si>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</si>
  <si>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</si>
  <si>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</si>
  <si>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</si>
  <si>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</si>
  <si>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</si>
  <si>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</si>
  <si>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</si>
  <si>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</si>
  <si>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</si>
  <si>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</si>
  <si>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</si>
  <si>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</si>
  <si>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</si>
  <si>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</si>
  <si>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</si>
  <si>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</si>
  <si>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</si>
  <si>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</si>
  <si>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</si>
  <si>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</si>
  <si>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</si>
  <si>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</si>
  <si>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</si>
  <si>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</si>
  <si>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</si>
  <si>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</si>
  <si>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</si>
  <si>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</si>
  <si>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</si>
  <si>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</si>
  <si>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</si>
  <si>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</si>
  <si>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</si>
  <si>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</si>
  <si>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</si>
  <si>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</si>
  <si>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</si>
  <si>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</si>
  <si>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</si>
  <si>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</si>
  <si>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</si>
  <si>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</si>
  <si>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</si>
  <si>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</si>
  <si>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</si>
  <si>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</si>
  <si>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</si>
  <si>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</si>
  <si>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</si>
  <si>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</si>
  <si>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</si>
  <si>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</si>
  <si>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</si>
  <si>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</si>
  <si>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</si>
  <si>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</si>
  <si>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</si>
  <si>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</si>
  <si>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</si>
  <si>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</si>
  <si>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</si>
  <si>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</si>
  <si>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</si>
  <si>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</si>
  <si>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</si>
  <si>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</si>
  <si>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</si>
  <si>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</si>
  <si>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</si>
  <si>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</si>
  <si>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</si>
  <si>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</si>
  <si>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</si>
  <si>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</si>
  <si>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</si>
  <si>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</si>
  <si>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</si>
  <si>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</si>
  <si>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</si>
  <si>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</si>
  <si>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</si>
  <si>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</si>
  <si>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</si>
  <si>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</si>
  <si>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</si>
  <si>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</si>
  <si>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</si>
  <si>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</si>
  <si>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</si>
  <si>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</si>
  <si>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</si>
  <si>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</si>
  <si>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</si>
  <si>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</si>
  <si>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</si>
  <si>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</si>
  <si>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</si>
  <si>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</si>
  <si>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</si>
  <si>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</si>
  <si>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</si>
  <si>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</si>
  <si>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</si>
  <si>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</si>
  <si>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</si>
  <si>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</si>
  <si>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</si>
  <si>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</si>
  <si>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</si>
  <si>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</si>
  <si>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</si>
  <si>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</si>
  <si>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</si>
  <si>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</si>
  <si>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</si>
  <si>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</si>
  <si>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</si>
  <si>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</si>
  <si>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</si>
  <si>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</si>
  <si>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</si>
  <si>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</si>
  <si>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</si>
  <si>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</si>
  <si>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</si>
  <si>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</si>
  <si>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</si>
  <si>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</si>
  <si>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</si>
  <si>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</si>
  <si>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</si>
  <si>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</si>
  <si>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</si>
  <si>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</si>
  <si>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</si>
  <si>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</si>
  <si>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</si>
  <si>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</si>
  <si>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</si>
  <si>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</si>
  <si>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</si>
  <si>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</si>
  <si>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</si>
  <si>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</si>
  <si>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</si>
  <si>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</si>
  <si>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</si>
  <si>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</si>
  <si>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</si>
  <si>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</si>
  <si>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</si>
  <si>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</si>
  <si>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</si>
  <si>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</si>
  <si>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</si>
  <si>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</si>
  <si>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</si>
  <si>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</si>
  <si>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</si>
  <si>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</si>
  <si>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</si>
  <si>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</si>
  <si>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</si>
  <si>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</si>
  <si>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</si>
  <si>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</si>
  <si>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</si>
  <si>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</si>
  <si>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</si>
  <si>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</si>
  <si>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</si>
  <si>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</si>
  <si>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</si>
  <si>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</si>
  <si>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</si>
  <si>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</si>
  <si>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</si>
  <si>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</si>
  <si>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</si>
  <si>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</si>
  <si>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</si>
  <si>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</si>
  <si>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</si>
  <si>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</si>
  <si>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</si>
  <si>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</si>
  <si>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</si>
  <si>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</si>
  <si>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</si>
  <si>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</si>
  <si>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</si>
  <si>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</si>
  <si>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</si>
  <si>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</si>
  <si>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</si>
  <si>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</si>
  <si>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</si>
  <si>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</si>
  <si>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</si>
  <si>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</si>
  <si>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</si>
  <si>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</si>
  <si>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</si>
  <si>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</si>
  <si>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</si>
  <si>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</si>
  <si>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</si>
  <si>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</si>
  <si>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</si>
  <si>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</si>
  <si>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</si>
  <si>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</si>
  <si>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</si>
  <si>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</si>
  <si>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</si>
  <si>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</si>
  <si>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</si>
  <si>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</si>
  <si>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</si>
  <si>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</si>
  <si>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</si>
  <si>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</si>
  <si>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</si>
  <si>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</si>
  <si>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</si>
  <si>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</si>
  <si>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</si>
  <si>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</si>
  <si>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</si>
  <si>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</si>
  <si>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</si>
  <si>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</si>
  <si>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</si>
  <si>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</si>
  <si>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</si>
  <si>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</si>
  <si>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</si>
  <si>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</si>
  <si>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</si>
  <si>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</si>
  <si>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</si>
  <si>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</si>
  <si>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</si>
  <si>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</si>
  <si>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</si>
  <si>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</si>
  <si>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</si>
  <si>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</si>
  <si>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</si>
  <si>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</si>
  <si>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</si>
  <si>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</si>
  <si>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</si>
  <si>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</si>
  <si>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</si>
  <si>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</si>
  <si>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</si>
  <si>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</si>
  <si>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</si>
  <si>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</si>
  <si>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</si>
  <si>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</si>
  <si>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</si>
  <si>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</si>
  <si>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</si>
  <si>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</si>
  <si>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</si>
  <si>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</si>
  <si>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</si>
  <si>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</si>
  <si>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</si>
  <si>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</si>
  <si>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</si>
  <si>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</si>
  <si>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</si>
  <si>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</si>
  <si>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</si>
  <si>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</si>
  <si>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</si>
  <si>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</si>
  <si>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</si>
  <si>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</si>
  <si>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</si>
  <si>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</si>
  <si>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</si>
  <si>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</si>
  <si>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</si>
  <si>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</si>
  <si>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</si>
  <si>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</si>
  <si>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</si>
  <si>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</si>
  <si>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</si>
  <si>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</si>
  <si>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</si>
  <si>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</si>
  <si>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</si>
  <si>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</si>
  <si>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</si>
  <si>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</si>
  <si>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</si>
  <si>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</si>
  <si>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</si>
  <si>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</si>
  <si>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</si>
  <si>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</si>
  <si>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</si>
  <si>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</si>
  <si>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</si>
  <si>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</si>
  <si>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</si>
  <si>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</si>
  <si>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</si>
  <si>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</si>
  <si>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</si>
  <si>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</si>
  <si>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</si>
  <si>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</si>
  <si>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</si>
  <si>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</si>
  <si>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</si>
  <si>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</si>
  <si>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</si>
  <si>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</si>
  <si>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</si>
  <si>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</si>
  <si>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</si>
  <si>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</si>
  <si>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</si>
  <si>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</si>
  <si>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</si>
  <si>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</si>
  <si>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</si>
  <si>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</si>
  <si>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</si>
  <si>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</si>
  <si>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</si>
  <si>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</si>
  <si>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</si>
  <si>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</si>
  <si>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</si>
  <si>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</si>
  <si>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</si>
  <si>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</si>
  <si>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</si>
  <si>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</si>
  <si>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</si>
  <si>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</si>
  <si>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</si>
  <si>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</si>
  <si>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</si>
  <si>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</si>
  <si>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</si>
  <si>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</si>
  <si>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</si>
  <si>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</si>
  <si>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</si>
  <si>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</si>
  <si>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</si>
  <si>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</si>
  <si>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</si>
  <si>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</si>
  <si>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</si>
  <si>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</si>
  <si>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</si>
  <si>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</si>
  <si>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</si>
  <si>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</si>
  <si>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</si>
  <si>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</si>
  <si>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</si>
  <si>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</si>
  <si>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</si>
  <si>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</si>
  <si>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</si>
  <si>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</si>
  <si>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</si>
  <si>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</si>
  <si>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</si>
  <si>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</si>
  <si>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</si>
  <si>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</si>
  <si>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</si>
  <si>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</si>
  <si>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</si>
  <si>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</si>
  <si>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</si>
  <si>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</si>
  <si>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</si>
  <si>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</si>
  <si>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</si>
  <si>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</si>
  <si>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</si>
  <si>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</si>
  <si>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</si>
  <si>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</si>
  <si>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</si>
  <si>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</si>
  <si>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</si>
  <si>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</si>
  <si>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</si>
  <si>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</si>
  <si>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</si>
  <si>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</si>
  <si>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</si>
  <si>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</si>
  <si>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</si>
  <si>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</si>
  <si>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</si>
  <si>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</si>
  <si>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</si>
  <si>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</si>
  <si>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</si>
  <si>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</si>
  <si>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</si>
  <si>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</si>
  <si>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</si>
  <si>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</si>
  <si>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</si>
  <si>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</si>
  <si>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</si>
  <si>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</si>
  <si>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</si>
  <si>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</si>
  <si>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</si>
  <si>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</si>
  <si>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</si>
  <si>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</si>
  <si>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</si>
  <si>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</si>
  <si>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</si>
  <si>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</si>
  <si>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</si>
  <si>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</si>
  <si>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</si>
  <si>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</si>
  <si>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</si>
  <si>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</si>
  <si>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</si>
  <si>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</si>
  <si>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</si>
  <si>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</si>
  <si>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</si>
  <si>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</si>
  <si>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</si>
  <si>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</si>
  <si>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</si>
  <si>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</si>
  <si>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</si>
  <si>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</si>
  <si>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</si>
  <si>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</si>
  <si>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</si>
  <si>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</si>
  <si>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</si>
  <si>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</si>
  <si>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</si>
  <si>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</si>
  <si>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</si>
  <si>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</si>
  <si>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</si>
  <si>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</si>
  <si>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</si>
  <si>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</si>
  <si>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</si>
  <si>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</si>
  <si>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</si>
  <si>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</si>
  <si>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</si>
  <si>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</si>
  <si>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</si>
  <si>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</si>
  <si>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</si>
  <si>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</si>
  <si>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</si>
  <si>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</si>
  <si>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</si>
  <si>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</si>
  <si>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</si>
  <si>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</si>
  <si>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</si>
  <si>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</si>
  <si>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</si>
  <si>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</si>
  <si>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</si>
  <si>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</si>
  <si>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</si>
  <si>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</si>
  <si>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</si>
  <si>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</si>
  <si>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</si>
  <si>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</si>
  <si>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</si>
  <si>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</si>
  <si>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</si>
  <si>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</si>
  <si>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</si>
  <si>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</si>
  <si>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</si>
  <si>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</si>
  <si>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</si>
  <si>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</si>
  <si>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</si>
  <si>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</si>
  <si>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</si>
  <si>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</si>
  <si>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</si>
  <si>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</si>
  <si>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</si>
  <si>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</si>
  <si>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</si>
  <si>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</si>
  <si>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</si>
  <si>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</si>
  <si>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</si>
  <si>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</si>
  <si>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</si>
  <si>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</si>
  <si>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</si>
  <si>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</si>
  <si>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</si>
  <si>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</si>
  <si>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</si>
  <si>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</si>
  <si>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</si>
  <si>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</si>
  <si>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</si>
  <si>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</si>
  <si>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</si>
  <si>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</si>
  <si>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</si>
  <si>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</si>
  <si>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</si>
  <si>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</si>
  <si>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</si>
  <si>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</si>
  <si>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</si>
  <si>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</si>
  <si>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</si>
  <si>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</si>
  <si>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</si>
  <si>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</si>
  <si>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</si>
  <si>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</si>
  <si>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</si>
  <si>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</si>
  <si>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</si>
  <si>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</si>
  <si>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</si>
  <si>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</si>
  <si>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</si>
  <si>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</si>
  <si>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</si>
  <si>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</si>
  <si>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</si>
  <si>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</si>
  <si>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</si>
  <si>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</si>
  <si>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</si>
  <si>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</si>
  <si>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</si>
  <si>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</si>
  <si>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</si>
  <si>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</si>
  <si>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</si>
  <si>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</si>
  <si>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</si>
  <si>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</si>
  <si>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</si>
  <si>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</si>
  <si>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</si>
  <si>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</si>
  <si>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</si>
  <si>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</si>
  <si>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</si>
  <si>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</si>
  <si>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</si>
  <si>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</si>
  <si>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</si>
  <si>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</si>
  <si>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</si>
  <si>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</si>
  <si>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</si>
  <si>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</si>
  <si>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</si>
  <si>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</si>
  <si>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</si>
  <si>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</si>
  <si>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</si>
  <si>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</si>
  <si>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</si>
  <si>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</si>
  <si>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</si>
  <si>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</si>
  <si>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</si>
  <si>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</si>
  <si>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</si>
  <si>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</si>
  <si>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</si>
  <si>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</si>
  <si>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</si>
  <si>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</si>
  <si>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</si>
  <si>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</si>
  <si>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</si>
  <si>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</si>
  <si>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</si>
  <si>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</si>
  <si>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</si>
  <si>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</si>
  <si>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</si>
  <si>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</si>
  <si>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</si>
  <si>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</si>
  <si>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</si>
  <si>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</si>
  <si>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</si>
  <si>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</si>
  <si>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</si>
  <si>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</si>
  <si>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</si>
  <si>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</si>
  <si>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</si>
  <si>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</si>
  <si>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</si>
  <si>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</si>
  <si>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</si>
  <si>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</si>
  <si>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</si>
  <si>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</si>
  <si>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</si>
  <si>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</si>
  <si>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</si>
  <si>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</si>
  <si>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</si>
  <si>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</si>
  <si>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</si>
  <si>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</si>
  <si>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</si>
  <si>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</si>
  <si>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</si>
  <si>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</si>
  <si>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</si>
  <si>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</si>
  <si>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</si>
  <si>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</si>
  <si>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</si>
  <si>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</si>
  <si>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</si>
  <si>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</si>
  <si>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</si>
  <si>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</si>
  <si>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</si>
  <si>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</si>
  <si>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</si>
  <si>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</si>
  <si>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</si>
  <si>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</si>
  <si>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</si>
  <si>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</si>
  <si>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</si>
  <si>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</si>
  <si>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</si>
  <si>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</si>
  <si>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</si>
  <si>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</si>
  <si>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</si>
  <si>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</si>
  <si>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</si>
  <si>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</si>
  <si>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</si>
  <si>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</si>
  <si>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</si>
  <si>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</si>
  <si>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</si>
  <si>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</si>
  <si>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</si>
  <si>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</si>
  <si>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</si>
  <si>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</si>
  <si>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</si>
  <si>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</si>
  <si>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</si>
  <si>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</si>
  <si>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</si>
  <si>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</si>
  <si>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</si>
  <si>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</si>
  <si>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</si>
  <si>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</si>
  <si>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</si>
  <si>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</si>
  <si>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</si>
  <si>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</si>
  <si>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</si>
  <si>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</si>
  <si>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</si>
  <si>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</si>
  <si>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</si>
  <si>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</si>
  <si>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</si>
  <si>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</si>
  <si>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</si>
  <si>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</si>
  <si>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</si>
  <si>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</si>
  <si>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</si>
  <si>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</si>
  <si>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</si>
  <si>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</si>
  <si>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</si>
  <si>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</si>
  <si>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</si>
  <si>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</si>
  <si>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</si>
  <si>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</si>
  <si>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</si>
  <si>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</si>
  <si>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</si>
  <si>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</si>
  <si>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</si>
  <si>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</si>
  <si>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</si>
  <si>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</si>
  <si>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</si>
  <si>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</si>
  <si>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</si>
  <si>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</si>
  <si>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</si>
  <si>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</si>
  <si>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</si>
  <si>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</si>
  <si>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</si>
  <si>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</si>
  <si>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</si>
  <si>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</si>
  <si>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</si>
  <si>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</si>
  <si>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</si>
  <si>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</si>
  <si>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</si>
  <si>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</si>
  <si>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</si>
  <si>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</si>
  <si>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</si>
  <si>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</si>
  <si>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</si>
  <si>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</si>
  <si>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</si>
  <si>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</si>
  <si>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</si>
  <si>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</si>
  <si>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</si>
  <si>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</si>
  <si>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</si>
  <si>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</si>
  <si>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</si>
  <si>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</si>
  <si>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</si>
  <si>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</si>
  <si>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</si>
  <si>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</si>
  <si>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</si>
  <si>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</si>
  <si>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</si>
  <si>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</si>
  <si>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</si>
  <si>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</si>
  <si>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</si>
  <si>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</si>
  <si>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</si>
  <si>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</si>
  <si>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</si>
  <si>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</si>
  <si>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</si>
  <si>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</si>
  <si>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</si>
  <si>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</si>
  <si>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</si>
  <si>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</si>
  <si>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</si>
  <si>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</si>
  <si>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</si>
  <si>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</si>
  <si>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</si>
  <si>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</si>
  <si>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</si>
  <si>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</si>
  <si>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</si>
  <si>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</si>
  <si>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</si>
  <si>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</si>
  <si>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</si>
  <si>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</si>
  <si>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</si>
  <si>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</si>
  <si>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</si>
  <si>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</si>
  <si>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</si>
  <si>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</si>
  <si>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</si>
  <si>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</si>
  <si>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</si>
  <si>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</si>
  <si>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</si>
  <si>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</si>
  <si>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</si>
  <si>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</si>
  <si>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</si>
  <si>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</si>
  <si>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</si>
  <si>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</si>
  <si>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</si>
  <si>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</si>
  <si>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</si>
  <si>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</si>
  <si>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</si>
  <si>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</si>
  <si>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</si>
  <si>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</si>
  <si>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</si>
  <si>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</si>
  <si>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</si>
  <si>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</si>
  <si>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</si>
  <si>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</si>
  <si>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</si>
  <si>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</si>
  <si>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</si>
  <si>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</si>
  <si>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</si>
  <si>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</si>
  <si>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</si>
  <si>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</si>
  <si>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</si>
  <si>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</si>
  <si>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</si>
  <si>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</si>
  <si>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</si>
  <si>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</si>
  <si>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</si>
  <si>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</si>
  <si>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</si>
  <si>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</si>
  <si>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</si>
  <si>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</si>
  <si>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</si>
  <si>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</si>
  <si>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</si>
  <si>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</si>
  <si>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</si>
  <si>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</si>
  <si>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</si>
  <si>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</si>
  <si>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</si>
  <si>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</si>
  <si>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</si>
  <si>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</si>
  <si>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</si>
  <si>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</si>
  <si>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</si>
  <si>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</si>
  <si>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</si>
  <si>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</si>
  <si>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</si>
  <si>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</si>
  <si>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</si>
  <si>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</si>
  <si>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</si>
  <si>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</si>
  <si>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</si>
  <si>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</si>
  <si>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</si>
  <si>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</si>
  <si>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</si>
  <si>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</si>
  <si>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</si>
  <si>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</si>
  <si>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</si>
  <si>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</si>
  <si>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</si>
  <si>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</si>
  <si>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</si>
  <si>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</si>
  <si>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</si>
  <si>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</si>
  <si>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</si>
  <si>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</si>
  <si>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</si>
  <si>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</si>
  <si>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</si>
  <si>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</si>
  <si>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</si>
  <si>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</si>
  <si>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</si>
  <si>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</si>
  <si>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</si>
  <si>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</si>
  <si>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</si>
  <si>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</si>
  <si>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</si>
  <si>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</si>
  <si>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</si>
  <si>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</si>
  <si>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</si>
  <si>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</si>
  <si>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</si>
  <si>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</si>
  <si>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</si>
  <si>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</si>
  <si>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</si>
  <si>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</si>
  <si>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</si>
  <si>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</si>
  <si>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</si>
  <si>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</si>
  <si>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</si>
  <si>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</si>
  <si>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</si>
  <si>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</si>
  <si>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</si>
  <si>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</si>
  <si>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</si>
  <si>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</si>
  <si>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</si>
  <si>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</si>
  <si>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</si>
  <si>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</si>
  <si>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</si>
  <si>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</si>
  <si>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</si>
  <si>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</si>
  <si>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</si>
  <si>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</si>
  <si>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</si>
  <si>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</si>
  <si>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</si>
  <si>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</si>
  <si>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</si>
  <si>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</si>
  <si>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</si>
  <si>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</si>
  <si>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</si>
  <si>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</si>
  <si>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</si>
  <si>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</si>
  <si>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</si>
  <si>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</si>
  <si>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</si>
  <si>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</si>
  <si>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</si>
  <si>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</si>
  <si>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</si>
  <si>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</si>
  <si>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</si>
  <si>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</si>
  <si>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</si>
  <si>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</si>
  <si>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</si>
  <si>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</si>
  <si>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</si>
  <si>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</si>
  <si>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</si>
  <si>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</si>
  <si>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</si>
  <si>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</si>
  <si>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</si>
  <si>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</si>
  <si>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</si>
  <si>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</si>
  <si>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</si>
  <si>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</si>
  <si>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</si>
  <si>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</si>
  <si>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</si>
  <si>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</si>
  <si>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</si>
  <si>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</si>
  <si>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</si>
  <si>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</si>
  <si>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</si>
  <si>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</si>
  <si>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</si>
  <si>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</si>
  <si>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</si>
  <si>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</si>
  <si>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</si>
  <si>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</si>
  <si>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</si>
  <si>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</si>
  <si>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</si>
  <si>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</si>
  <si>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</si>
  <si>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</si>
  <si>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</si>
  <si>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</si>
  <si>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</si>
  <si>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</si>
  <si>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</si>
  <si>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</si>
  <si>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</si>
  <si>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</si>
  <si>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</si>
  <si>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</si>
  <si>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</si>
  <si>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</si>
  <si>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</si>
  <si>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</si>
  <si>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</si>
  <si>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</si>
  <si>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</si>
  <si>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</si>
  <si>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</si>
  <si>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</si>
  <si>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</si>
  <si>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</si>
  <si>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</si>
  <si>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</si>
  <si>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</si>
  <si>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</si>
  <si>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</si>
  <si>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</si>
  <si>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</si>
  <si>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</si>
  <si>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</si>
  <si>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</si>
  <si>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</si>
  <si>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</si>
  <si>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</si>
  <si>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</si>
  <si>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</si>
  <si>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</si>
  <si>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</si>
  <si>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</si>
  <si>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</si>
  <si>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</si>
  <si>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</si>
  <si>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</si>
  <si>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</si>
  <si>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</si>
  <si>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</si>
  <si>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</si>
  <si>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</si>
  <si>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</si>
  <si>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</si>
  <si>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</si>
  <si>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</si>
  <si>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</si>
  <si>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</si>
  <si>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</si>
  <si>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</si>
  <si>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</si>
  <si>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</si>
  <si>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</si>
  <si>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</si>
  <si>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</si>
  <si>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</si>
  <si>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</si>
  <si>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</si>
  <si>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</si>
  <si>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</si>
  <si>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</si>
  <si>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</si>
  <si>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</si>
  <si>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</si>
  <si>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</si>
  <si>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</si>
  <si>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</si>
  <si>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</si>
  <si>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</si>
  <si>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</si>
  <si>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</si>
  <si>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</si>
  <si>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</si>
  <si>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</si>
  <si>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</si>
  <si>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</si>
  <si>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</si>
  <si>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</si>
  <si>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</si>
  <si>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</si>
  <si>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</si>
  <si>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</si>
  <si>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</si>
  <si>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</si>
  <si>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</si>
  <si>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</si>
  <si>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</si>
  <si>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</si>
  <si>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</si>
  <si>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</si>
  <si>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</si>
  <si>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</si>
  <si>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</si>
  <si>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</si>
  <si>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</si>
  <si>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</si>
  <si>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</si>
  <si>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</si>
  <si>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</si>
  <si>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</si>
  <si>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</si>
  <si>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</si>
  <si>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</si>
  <si>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</si>
  <si>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</si>
  <si>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</si>
  <si>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</si>
  <si>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</si>
  <si>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</si>
  <si>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</si>
  <si>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</si>
  <si>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</si>
  <si>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</si>
  <si>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</si>
  <si>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</si>
  <si>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</si>
  <si>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</si>
  <si>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</si>
  <si>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</si>
  <si>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</si>
  <si>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</si>
  <si>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</si>
  <si>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</si>
  <si>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</si>
  <si>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</si>
  <si>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</si>
  <si>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</si>
  <si>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</si>
  <si>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</si>
  <si>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</si>
  <si>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</si>
  <si>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</si>
  <si>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</si>
  <si>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</si>
  <si>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</si>
  <si>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</si>
  <si>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</si>
  <si>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</si>
  <si>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</si>
  <si>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</si>
  <si>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</si>
  <si>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</si>
  <si>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</si>
  <si>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</si>
  <si>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</si>
  <si>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</si>
  <si>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</si>
  <si>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</si>
  <si>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</si>
  <si>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</si>
  <si>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</si>
  <si>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</si>
  <si>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</si>
  <si>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</si>
  <si>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</si>
  <si>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</si>
  <si>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</si>
  <si>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</si>
  <si>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</si>
  <si>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</si>
  <si>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</si>
  <si>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</si>
  <si>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</si>
  <si>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</si>
  <si>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</si>
  <si>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</si>
  <si>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</si>
  <si>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</si>
  <si>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</si>
  <si>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</si>
  <si>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</si>
  <si>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</si>
  <si>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</si>
  <si>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</si>
  <si>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</si>
  <si>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</si>
  <si>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</si>
  <si>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</si>
  <si>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</si>
  <si>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</si>
  <si>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</si>
  <si>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</si>
  <si>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</si>
  <si>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</si>
  <si>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</si>
  <si>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</si>
  <si>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</si>
  <si>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</si>
  <si>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</si>
  <si>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</si>
  <si>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</si>
  <si>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</si>
  <si>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</si>
  <si>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</si>
  <si>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</si>
  <si>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</si>
  <si>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</si>
  <si>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</si>
  <si>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</si>
  <si>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</si>
  <si>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</si>
  <si>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</si>
  <si>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</si>
  <si>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</si>
  <si>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</si>
  <si>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</si>
  <si>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</si>
  <si>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</si>
  <si>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</si>
  <si>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</si>
  <si>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</si>
  <si>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</si>
  <si>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</si>
  <si>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</si>
  <si>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</si>
  <si>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</si>
  <si>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</si>
  <si>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</si>
  <si>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</si>
  <si>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</si>
  <si>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</si>
  <si>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</si>
  <si>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</si>
  <si>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</si>
  <si>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</si>
  <si>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</si>
  <si>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</si>
  <si>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</si>
  <si>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</si>
  <si>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</si>
  <si>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</si>
  <si>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</si>
  <si>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</si>
  <si>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</si>
  <si>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</si>
  <si>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</si>
  <si>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</si>
  <si>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</si>
  <si>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</si>
  <si>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</si>
  <si>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</si>
  <si>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</si>
  <si>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</si>
  <si>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</si>
  <si>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</si>
  <si>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</si>
  <si>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</si>
  <si>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</si>
  <si>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</si>
  <si>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</si>
  <si>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</si>
  <si>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</si>
  <si>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</si>
  <si>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</si>
  <si>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</si>
  <si>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</si>
  <si>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</si>
  <si>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</si>
  <si>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</si>
  <si>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</si>
  <si>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</si>
  <si>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</si>
  <si>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</si>
  <si>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</si>
  <si>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</si>
  <si>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</si>
  <si>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</si>
  <si>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</si>
  <si>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</si>
  <si>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</si>
  <si>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</si>
  <si>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</si>
  <si>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</si>
  <si>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</si>
  <si>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</si>
  <si>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</si>
  <si>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</si>
  <si>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</si>
  <si>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</si>
  <si>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</si>
  <si>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</si>
  <si>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</si>
  <si>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</si>
  <si>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</si>
  <si>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</si>
  <si>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</si>
  <si>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</si>
  <si>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</si>
  <si>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</si>
  <si>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</si>
  <si>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</si>
  <si>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</si>
  <si>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</si>
  <si>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</si>
  <si>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</si>
  <si>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</si>
  <si>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</si>
  <si>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</si>
  <si>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</si>
  <si>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</si>
  <si>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</si>
  <si>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</si>
  <si>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</si>
  <si>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</si>
  <si>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</si>
  <si>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</si>
  <si>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</si>
  <si>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</si>
  <si>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</si>
  <si>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</si>
  <si>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</si>
  <si>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</si>
  <si>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</si>
  <si>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</si>
  <si>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</si>
  <si>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</si>
  <si>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</si>
  <si>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</si>
  <si>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</si>
  <si>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</si>
  <si>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</si>
  <si>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</si>
  <si>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</si>
  <si>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</si>
  <si>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</si>
  <si>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</si>
  <si>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</si>
  <si>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</si>
  <si>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</si>
  <si>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</si>
  <si>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</si>
  <si>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</si>
  <si>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</si>
  <si>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</si>
  <si>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</si>
  <si>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</si>
  <si>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</si>
  <si>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</si>
  <si>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</si>
  <si>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</si>
  <si>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</si>
  <si>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</si>
  <si>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</si>
  <si>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</si>
  <si>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</si>
  <si>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</si>
  <si>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</si>
  <si>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</si>
  <si>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</si>
  <si>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</si>
  <si>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</si>
  <si>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</si>
  <si>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</si>
  <si>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</si>
  <si>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</si>
  <si>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</si>
  <si>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</si>
  <si>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</si>
  <si>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</si>
  <si>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</si>
  <si>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</si>
  <si>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</si>
  <si>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</si>
  <si>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</si>
  <si>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</si>
  <si>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</si>
  <si>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</si>
  <si>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</si>
  <si>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</si>
  <si>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</si>
  <si>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</si>
  <si>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</si>
  <si>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</si>
  <si>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</si>
  <si>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</si>
  <si>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</si>
  <si>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</si>
  <si>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</si>
  <si>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</si>
  <si>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</si>
  <si>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</si>
  <si>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</si>
  <si>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</si>
  <si>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</si>
  <si>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</si>
  <si>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</si>
  <si>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</si>
  <si>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</si>
  <si>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</si>
  <si>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</si>
  <si>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</si>
  <si>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</si>
  <si>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</si>
  <si>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</si>
  <si>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</si>
  <si>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</si>
  <si>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</si>
  <si>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</si>
  <si>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</si>
  <si>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</si>
  <si>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</si>
  <si>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</si>
  <si>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</si>
  <si>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</si>
  <si>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</si>
  <si>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</si>
  <si>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</si>
  <si>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</si>
  <si>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</si>
  <si>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</si>
  <si>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</si>
  <si>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</si>
  <si>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</si>
  <si>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</si>
  <si>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</si>
  <si>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</si>
  <si>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</si>
  <si>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</si>
  <si>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</si>
  <si>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</si>
  <si>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</si>
  <si>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</si>
  <si>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</si>
  <si>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</si>
  <si>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</si>
  <si>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</si>
  <si>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</si>
  <si>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</si>
  <si>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</si>
  <si>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</si>
  <si>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</si>
  <si>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</si>
  <si>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</si>
  <si>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</si>
  <si>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</si>
  <si>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</si>
  <si>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</si>
  <si>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</si>
  <si>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</si>
  <si>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</si>
  <si>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</si>
  <si>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</si>
  <si>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</si>
  <si>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</si>
  <si>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</si>
  <si>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</si>
  <si>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</si>
  <si>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</si>
  <si>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</si>
  <si>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</si>
  <si>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</si>
  <si>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</si>
  <si>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</si>
  <si>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</si>
  <si>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</si>
  <si>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</si>
  <si>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</si>
  <si>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</si>
  <si>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</si>
  <si>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</si>
  <si>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</si>
  <si>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</si>
  <si>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</si>
  <si>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</si>
  <si>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</si>
  <si>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</si>
  <si>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</si>
  <si>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</si>
  <si>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</si>
  <si>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</si>
  <si>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</si>
  <si>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</si>
  <si>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</si>
  <si>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</si>
  <si>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</si>
  <si>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</si>
  <si>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</si>
  <si>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</si>
  <si>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</si>
  <si>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</si>
  <si>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</si>
  <si>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</si>
  <si>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</si>
  <si>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</si>
  <si>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</si>
  <si>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</si>
  <si>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</si>
  <si>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</si>
  <si>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</si>
  <si>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</si>
  <si>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</si>
  <si>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</si>
  <si>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</si>
  <si>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</si>
  <si>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</si>
  <si>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</si>
  <si>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</si>
  <si>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</si>
  <si>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</si>
  <si>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</si>
  <si>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</si>
  <si>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</si>
  <si>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</si>
  <si>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</si>
  <si>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</si>
  <si>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</si>
  <si>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</si>
  <si>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</si>
  <si>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</si>
  <si>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</si>
  <si>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</si>
  <si>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</si>
  <si>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</si>
  <si>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</si>
  <si>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</si>
  <si>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</si>
  <si>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</si>
  <si>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</si>
  <si>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</si>
  <si>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</si>
  <si>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</si>
  <si>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</si>
  <si>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</si>
  <si>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</si>
  <si>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</si>
  <si>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</si>
  <si>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</si>
  <si>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</si>
  <si>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</si>
  <si>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</si>
  <si>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</si>
  <si>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</si>
  <si>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</si>
  <si>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</si>
  <si>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</si>
  <si>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</si>
  <si>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</si>
  <si>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</si>
  <si>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</si>
  <si>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</si>
  <si>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</si>
  <si>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</si>
  <si>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</si>
  <si>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</si>
  <si>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</si>
  <si>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</si>
  <si>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</si>
  <si>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</si>
  <si>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</si>
  <si>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</si>
  <si>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</si>
  <si>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</si>
  <si>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</si>
  <si>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</si>
  <si>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</si>
  <si>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</si>
  <si>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</si>
  <si>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</si>
  <si>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</si>
  <si>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</si>
  <si>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</si>
  <si>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</si>
  <si>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</si>
  <si>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</si>
  <si>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</si>
  <si>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</si>
  <si>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</si>
  <si>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</si>
  <si>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</si>
  <si>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</si>
  <si>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</si>
  <si>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</si>
  <si>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</si>
  <si>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</si>
  <si>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</si>
  <si>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</si>
  <si>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</si>
  <si>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</si>
  <si>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</si>
  <si>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</si>
  <si>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</si>
  <si>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</si>
  <si>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</si>
  <si>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</si>
  <si>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</si>
  <si>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</si>
  <si>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</si>
  <si>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</si>
  <si>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</si>
  <si>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</si>
  <si>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</si>
  <si>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</si>
  <si>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</si>
  <si>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</si>
  <si>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</si>
  <si>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</si>
  <si>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</si>
  <si>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</si>
  <si>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</si>
  <si>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</si>
  <si>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</si>
  <si>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</si>
  <si>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</si>
  <si>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</si>
  <si>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</si>
  <si>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</si>
  <si>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</si>
  <si>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</si>
  <si>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</si>
  <si>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</si>
  <si>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</si>
  <si>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</si>
  <si>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</si>
  <si>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</si>
  <si>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</si>
  <si>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</si>
  <si>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</si>
  <si>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</si>
  <si>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</si>
  <si>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</si>
  <si>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</si>
  <si>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</si>
  <si>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</si>
  <si>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</si>
  <si>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</si>
  <si>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</si>
  <si>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</si>
  <si>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</si>
  <si>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</si>
  <si>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</si>
  <si>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</si>
  <si>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</si>
  <si>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</si>
  <si>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</si>
  <si>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</si>
  <si>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</si>
  <si>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</si>
  <si>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</si>
  <si>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</si>
  <si>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</si>
  <si>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</si>
  <si>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</si>
  <si>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</si>
  <si>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</si>
  <si>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</si>
  <si>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</si>
  <si>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</si>
  <si>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</si>
  <si>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</si>
  <si>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</si>
  <si>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</si>
  <si>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</si>
  <si>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</si>
  <si>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</si>
  <si>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</si>
  <si>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</si>
  <si>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</si>
  <si>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</si>
  <si>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</si>
  <si>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</si>
  <si>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</si>
  <si>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</si>
  <si>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</si>
  <si>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</si>
  <si>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</si>
  <si>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</si>
  <si>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</si>
  <si>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</si>
  <si>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</si>
  <si>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</si>
  <si>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</si>
  <si>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</si>
  <si>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</si>
  <si>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</si>
  <si>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</si>
  <si>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</si>
  <si>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</si>
  <si>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</si>
  <si>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</si>
  <si>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</si>
  <si>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</si>
  <si>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</si>
  <si>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</si>
  <si>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</si>
  <si>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</si>
  <si>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</si>
  <si>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</si>
  <si>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</si>
  <si>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</si>
  <si>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</si>
  <si>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</si>
  <si>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</si>
  <si>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</si>
  <si>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</si>
  <si>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</si>
  <si>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</si>
  <si>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</si>
  <si>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</si>
  <si>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</si>
  <si>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</si>
  <si>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</si>
  <si>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</si>
  <si>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</si>
  <si>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</si>
  <si>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</si>
  <si>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</si>
  <si>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</si>
  <si>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</si>
  <si>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</si>
  <si>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</si>
  <si>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</si>
  <si>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</si>
  <si>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</si>
  <si>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</si>
  <si>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</si>
  <si>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</si>
  <si>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</si>
  <si>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</si>
  <si>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</si>
  <si>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</si>
  <si>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</si>
  <si>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</si>
  <si>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</si>
  <si>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</si>
  <si>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</si>
  <si>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</si>
  <si>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</si>
  <si>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</si>
  <si>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</si>
  <si>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</si>
  <si>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</si>
  <si>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</si>
  <si>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</si>
  <si>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</si>
  <si>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</si>
  <si>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</si>
  <si>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</si>
  <si>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</si>
  <si>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</si>
  <si>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</si>
  <si>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</si>
  <si>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</si>
  <si>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</si>
  <si>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</si>
  <si>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</si>
  <si>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</si>
  <si>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</si>
  <si>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</si>
  <si>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</si>
  <si>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</si>
  <si>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</si>
  <si>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</si>
  <si>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</si>
  <si>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</si>
  <si>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</si>
  <si>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</si>
  <si>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</si>
  <si>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</si>
  <si>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</si>
  <si>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</si>
  <si>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</si>
  <si>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</si>
  <si>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</si>
  <si>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</si>
  <si>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</si>
  <si>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</si>
  <si>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</si>
  <si>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</si>
  <si>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</si>
  <si>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</si>
  <si>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</si>
  <si>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</si>
  <si>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</si>
  <si>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</si>
  <si>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</si>
  <si>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</si>
  <si>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</si>
  <si>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</si>
  <si>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</si>
  <si>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</si>
  <si>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</si>
  <si>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</si>
  <si>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</si>
  <si>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</si>
  <si>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</si>
  <si>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</si>
  <si>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</si>
  <si>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</si>
  <si>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</si>
  <si>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</si>
  <si>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</si>
  <si>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</si>
  <si>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</si>
  <si>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</si>
  <si>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</si>
  <si>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</si>
  <si>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</si>
  <si>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</si>
  <si>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</si>
  <si>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</si>
  <si>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</si>
  <si>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</si>
  <si>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</si>
  <si>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</si>
  <si>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</si>
  <si>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</si>
  <si>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</si>
  <si>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</si>
  <si>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</si>
  <si>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</si>
  <si>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</si>
  <si>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</si>
  <si>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</si>
  <si>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</si>
  <si>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</si>
  <si>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</si>
  <si>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</si>
  <si>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</si>
  <si>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</si>
  <si>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</si>
  <si>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</si>
  <si>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</si>
  <si>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</si>
  <si>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</si>
  <si>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</si>
  <si>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</si>
  <si>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</si>
  <si>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</si>
  <si>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</si>
  <si>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</si>
  <si>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</si>
  <si>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</si>
  <si>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</si>
  <si>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</si>
  <si>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</si>
  <si>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</si>
  <si>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</si>
  <si>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</si>
  <si>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</si>
  <si>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</si>
  <si>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</si>
  <si>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</si>
  <si>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</si>
  <si>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</si>
  <si>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</si>
  <si>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</si>
  <si>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</si>
  <si>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</si>
  <si>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</si>
  <si>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</si>
  <si>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</si>
  <si>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</si>
  <si>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</si>
  <si>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</si>
  <si>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</si>
  <si>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</si>
  <si>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</si>
  <si>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</si>
  <si>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</si>
  <si>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</si>
  <si>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</si>
  <si>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</si>
  <si>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</si>
  <si>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</si>
  <si>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</si>
  <si>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</si>
  <si>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</si>
  <si>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</si>
  <si>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</si>
  <si>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</si>
  <si>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</si>
  <si>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</si>
  <si>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</si>
  <si>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</si>
  <si>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</si>
  <si>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</si>
  <si>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</si>
  <si>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</si>
  <si>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</si>
  <si>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</si>
  <si>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</si>
  <si>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</si>
  <si>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</si>
  <si>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</si>
  <si>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</si>
  <si>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</si>
  <si>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</si>
  <si>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</si>
  <si>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</si>
  <si>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</si>
  <si>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</si>
  <si>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</si>
  <si>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</si>
  <si>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</si>
  <si>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</si>
  <si>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</si>
  <si>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</si>
  <si>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</si>
  <si>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</si>
  <si>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</si>
  <si>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</si>
  <si>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</si>
  <si>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</si>
  <si>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</si>
  <si>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</si>
  <si>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</si>
  <si>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</si>
  <si>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</si>
  <si>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</si>
  <si>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</si>
  <si>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</si>
  <si>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</si>
  <si>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</si>
  <si>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</si>
  <si>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</si>
  <si>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</si>
  <si>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</si>
  <si>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</si>
  <si>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</si>
  <si>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</si>
  <si>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</si>
  <si>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</si>
  <si>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</si>
  <si>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</si>
  <si>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</si>
  <si>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</si>
  <si>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</si>
  <si>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</si>
  <si>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</si>
  <si>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</si>
  <si>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</si>
  <si>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</si>
  <si>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</si>
  <si>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</si>
  <si>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</si>
  <si>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</si>
  <si>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</si>
  <si>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</si>
  <si>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</si>
  <si>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</si>
  <si>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</si>
  <si>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</si>
  <si>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</si>
  <si>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</si>
  <si>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</si>
  <si>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</si>
  <si>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</si>
  <si>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</si>
  <si>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</si>
  <si>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</si>
  <si>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</si>
  <si>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</si>
  <si>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</si>
  <si>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</si>
  <si>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</si>
  <si>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</si>
  <si>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</si>
  <si>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</si>
  <si>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</si>
  <si>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</si>
  <si>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</si>
  <si>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</si>
  <si>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</si>
  <si>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</si>
  <si>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</si>
  <si>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</si>
  <si>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</si>
  <si>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</si>
  <si>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</si>
  <si>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</si>
  <si>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</si>
  <si>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</si>
  <si>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</si>
  <si>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</si>
  <si>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</si>
  <si>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</si>
  <si>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</si>
  <si>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</si>
  <si>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</si>
  <si>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</si>
  <si>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</si>
  <si>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</si>
  <si>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</si>
  <si>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</si>
  <si>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</si>
  <si>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</si>
  <si>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</si>
  <si>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</si>
  <si>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</si>
  <si>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</si>
  <si>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</si>
  <si>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</si>
  <si>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</si>
  <si>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</si>
  <si>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</si>
  <si>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</si>
  <si>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</si>
  <si>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</si>
  <si>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</si>
  <si>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</si>
  <si>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</si>
  <si>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</si>
  <si>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</si>
  <si>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</si>
  <si>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</si>
  <si>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</si>
  <si>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</si>
  <si>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</si>
  <si>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</si>
  <si>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</si>
  <si>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</si>
  <si>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</si>
  <si>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</si>
  <si>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</si>
  <si>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</si>
  <si>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</si>
  <si>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</si>
  <si>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</si>
  <si>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</si>
  <si>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</si>
  <si>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</si>
  <si>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</si>
  <si>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</si>
  <si>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</si>
  <si>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</si>
  <si>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</si>
  <si>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</si>
  <si>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</si>
  <si>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</si>
  <si>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</si>
  <si>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</si>
  <si>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</si>
  <si>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</si>
  <si>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</si>
  <si>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</si>
  <si>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</si>
  <si>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</si>
  <si>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</si>
  <si>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</si>
  <si>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</si>
  <si>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</si>
  <si>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</si>
  <si>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</si>
  <si>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</si>
  <si>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</si>
  <si>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</si>
  <si>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</si>
  <si>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</si>
  <si>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</si>
  <si>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</si>
  <si>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</si>
  <si>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</si>
  <si>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</si>
  <si>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</si>
  <si>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</si>
  <si>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</si>
  <si>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</si>
  <si>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</si>
  <si>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</si>
  <si>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</si>
  <si>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</si>
  <si>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</si>
  <si>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</si>
  <si>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</si>
  <si>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</si>
  <si>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</si>
  <si>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</si>
  <si>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</si>
  <si>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</si>
  <si>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</si>
  <si>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</si>
  <si>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</si>
  <si>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</si>
  <si>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</si>
  <si>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</si>
  <si>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</si>
  <si>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</si>
  <si>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</si>
  <si>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</si>
  <si>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</si>
  <si>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</si>
  <si>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</si>
  <si>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</si>
  <si>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</si>
  <si>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</si>
  <si>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</si>
  <si>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</si>
  <si>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</si>
  <si>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</si>
  <si>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</si>
  <si>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</si>
  <si>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</si>
  <si>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</si>
  <si>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</si>
  <si>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</si>
  <si>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</si>
  <si>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</si>
  <si>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</si>
  <si>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</si>
  <si>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</si>
  <si>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</si>
  <si>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</si>
  <si>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</si>
  <si>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</si>
  <si>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</si>
  <si>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</si>
  <si>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</si>
  <si>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</si>
  <si>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</si>
  <si>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</si>
  <si>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</si>
  <si>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</si>
  <si>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</si>
  <si>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</si>
  <si>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</si>
  <si>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</si>
  <si>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</si>
  <si>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</si>
  <si>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</si>
  <si>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</si>
  <si>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</si>
  <si>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</si>
  <si>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</si>
  <si>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</si>
  <si>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</si>
  <si>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</si>
  <si>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</si>
  <si>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</si>
  <si>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</si>
  <si>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</si>
  <si>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</si>
  <si>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</si>
  <si>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</si>
  <si>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</si>
  <si>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</si>
  <si>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</si>
  <si>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</si>
  <si>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</si>
  <si>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</si>
  <si>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</si>
  <si>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</si>
  <si>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</si>
  <si>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</si>
  <si>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</si>
  <si>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</si>
  <si>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</si>
  <si>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</si>
  <si>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</si>
  <si>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</si>
  <si>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</si>
  <si>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</si>
  <si>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</si>
  <si>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</si>
  <si>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</si>
  <si>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</si>
  <si>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</si>
  <si>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</si>
  <si>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</si>
  <si>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</si>
  <si>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</si>
  <si>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</si>
  <si>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</si>
  <si>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</si>
  <si>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</si>
  <si>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</si>
  <si>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</si>
  <si>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</si>
  <si>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</si>
  <si>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</si>
  <si>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</si>
  <si>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</si>
  <si>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</si>
  <si>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</si>
  <si>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</si>
  <si>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</si>
  <si>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</si>
  <si>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</si>
  <si>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</si>
  <si>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</si>
  <si>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</si>
  <si>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</si>
  <si>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</si>
  <si>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</si>
  <si>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</si>
  <si>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</si>
  <si>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</si>
  <si>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</si>
  <si>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</si>
  <si>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</si>
  <si>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</si>
  <si>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</si>
  <si>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</si>
  <si>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</si>
  <si>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</si>
  <si>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</si>
  <si>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</si>
  <si>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</si>
  <si>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</si>
  <si>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</si>
  <si>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</si>
  <si>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</si>
  <si>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</si>
  <si>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</si>
  <si>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</si>
  <si>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</si>
  <si>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</si>
  <si>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</si>
  <si>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</si>
  <si>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</si>
  <si>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</si>
  <si>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</si>
  <si>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</si>
  <si>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</si>
  <si>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</si>
  <si>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</si>
  <si>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</si>
  <si>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</si>
  <si>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</si>
  <si>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</si>
  <si>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</si>
  <si>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</si>
  <si>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</si>
  <si>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</si>
  <si>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</si>
  <si>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</si>
  <si>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</si>
  <si>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</si>
  <si>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</si>
  <si>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</si>
  <si>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</si>
  <si>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</si>
  <si>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</si>
  <si>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</si>
  <si>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</si>
  <si>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</si>
  <si>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</si>
  <si>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</si>
  <si>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</si>
  <si>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</si>
  <si>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</si>
  <si>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</si>
  <si>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</si>
  <si>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</si>
  <si>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</si>
  <si>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</si>
  <si>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</si>
  <si>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</si>
  <si>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</si>
  <si>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</si>
  <si>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</si>
  <si>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</si>
  <si>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</si>
  <si>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</si>
  <si>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</si>
  <si>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</si>
  <si>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</si>
  <si>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</si>
  <si>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</si>
  <si>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</si>
  <si>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</si>
  <si>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</si>
  <si>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</si>
  <si>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</si>
  <si>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</si>
  <si>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</si>
  <si>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</si>
  <si>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</si>
  <si>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</si>
  <si>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</si>
  <si>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</si>
  <si>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</si>
  <si>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</si>
  <si>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</si>
  <si>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</si>
  <si>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</si>
  <si>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</si>
  <si>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</si>
  <si>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</si>
  <si>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</si>
  <si>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</si>
  <si>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</si>
  <si>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</si>
  <si>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</si>
  <si>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</si>
  <si>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</si>
  <si>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</si>
  <si>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</si>
  <si>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</si>
  <si>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</si>
  <si>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</si>
  <si>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</si>
  <si>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</si>
  <si>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</si>
  <si>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</si>
  <si>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</si>
  <si>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</si>
  <si>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</si>
  <si>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</si>
  <si>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</si>
  <si>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</si>
  <si>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</si>
  <si>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</si>
  <si>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</si>
  <si>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</si>
  <si>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</si>
  <si>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</si>
  <si>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</si>
  <si>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</si>
  <si>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</si>
  <si>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</si>
  <si>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</si>
  <si>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</si>
  <si>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</si>
  <si>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</si>
  <si>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</si>
  <si>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</si>
  <si>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</si>
  <si>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</si>
  <si>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</si>
  <si>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</si>
  <si>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</si>
  <si>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</si>
  <si>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</si>
  <si>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</si>
  <si>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</si>
  <si>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</si>
  <si>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</si>
  <si>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</si>
  <si>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</si>
  <si>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</si>
  <si>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</si>
  <si>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</si>
  <si>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</si>
  <si>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</si>
  <si>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</si>
  <si>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</si>
  <si>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</si>
  <si>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</si>
  <si>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</si>
  <si>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</si>
  <si>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</si>
  <si>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</si>
  <si>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</si>
  <si>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</si>
  <si>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</si>
  <si>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</si>
  <si>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</si>
  <si>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</si>
  <si>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</si>
  <si>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</si>
  <si>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</si>
  <si>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</si>
  <si>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</si>
  <si>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</si>
  <si>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</si>
  <si>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</si>
  <si>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</si>
  <si>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</si>
  <si>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</si>
  <si>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</si>
  <si>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</si>
  <si>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</si>
  <si>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</si>
  <si>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</si>
  <si>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</si>
  <si>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</si>
  <si>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</si>
  <si>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</si>
  <si>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</si>
  <si>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</si>
  <si>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</si>
  <si>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</si>
  <si>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</si>
  <si>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</si>
  <si>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</si>
  <si>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</si>
  <si>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</si>
  <si>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</si>
  <si>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</si>
  <si>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</si>
  <si>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</si>
  <si>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</si>
  <si>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</si>
  <si>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</si>
  <si>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</si>
  <si>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</si>
  <si>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</si>
  <si>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</si>
  <si>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</si>
  <si>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</si>
  <si>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</si>
  <si>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</si>
  <si>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</si>
  <si>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</si>
  <si>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</si>
  <si>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</si>
  <si>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</si>
  <si>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</si>
  <si>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</si>
  <si>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</si>
  <si>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</si>
  <si>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</si>
  <si>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</si>
  <si>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</si>
  <si>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</si>
  <si>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</si>
  <si>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</si>
  <si>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</si>
  <si>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</si>
  <si>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</si>
  <si>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</si>
  <si>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</si>
  <si>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</si>
  <si>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</si>
  <si>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</si>
  <si>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</si>
  <si>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</si>
  <si>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</si>
  <si>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</si>
  <si>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</si>
  <si>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</si>
  <si>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</si>
  <si>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</si>
  <si>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</si>
  <si>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</si>
  <si>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</si>
  <si>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</si>
  <si>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</si>
  <si>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</si>
  <si>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</si>
  <si>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</si>
  <si>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</si>
  <si>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</si>
  <si>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</si>
  <si>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</si>
  <si>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</si>
  <si>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</si>
  <si>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</si>
  <si>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</si>
  <si>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</si>
  <si>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</si>
  <si>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</si>
  <si>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</si>
  <si>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</si>
  <si>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</si>
  <si>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</si>
  <si>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</si>
  <si>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</si>
  <si>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</si>
  <si>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</si>
  <si>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</si>
  <si>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</si>
  <si>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</si>
  <si>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</si>
  <si>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</si>
  <si>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</si>
  <si>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</si>
  <si>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</si>
  <si>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</si>
  <si>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</si>
  <si>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</si>
  <si>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</si>
  <si>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</si>
  <si>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</si>
  <si>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</si>
  <si>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</si>
  <si>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</si>
  <si>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</si>
  <si>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</si>
  <si>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</si>
  <si>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</si>
  <si>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</si>
  <si>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</si>
  <si>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</si>
  <si>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</si>
  <si>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</si>
  <si>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</si>
  <si>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</si>
  <si>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</si>
  <si>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</si>
  <si>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</si>
  <si>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</si>
  <si>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</si>
  <si>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</si>
  <si>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</si>
  <si>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</si>
  <si>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</si>
  <si>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</si>
  <si>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</si>
  <si>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</si>
  <si>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</si>
  <si>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</si>
  <si>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</si>
  <si>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</si>
  <si>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</si>
  <si>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</si>
  <si>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</si>
  <si>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</si>
  <si>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</si>
  <si>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</si>
  <si>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</si>
  <si>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</si>
  <si>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</si>
  <si>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</si>
  <si>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</si>
  <si>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</si>
  <si>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</si>
  <si>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</si>
  <si>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</si>
  <si>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</si>
  <si>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</si>
  <si>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</si>
  <si>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</si>
  <si>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</si>
  <si>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</si>
  <si>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</si>
  <si>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</si>
  <si>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</si>
  <si>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</si>
  <si>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</si>
  <si>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</si>
  <si>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</si>
  <si>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</si>
  <si>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</si>
  <si>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</si>
  <si>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</si>
  <si>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</si>
  <si>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</si>
  <si>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</si>
  <si>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</si>
  <si>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</si>
  <si>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</si>
  <si>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</si>
  <si>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</si>
  <si>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</si>
  <si>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</si>
  <si>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</si>
  <si>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</si>
  <si>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</si>
  <si>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</si>
  <si>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</si>
  <si>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</si>
  <si>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</si>
  <si>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</si>
  <si>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</si>
  <si>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</si>
  <si>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</si>
  <si>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</si>
  <si>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</si>
  <si>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</si>
  <si>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</si>
  <si>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</si>
  <si>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</si>
  <si>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</si>
  <si>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</si>
  <si>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</si>
  <si>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</si>
  <si>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</si>
  <si>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</si>
  <si>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</si>
  <si>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</si>
  <si>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</si>
  <si>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</si>
  <si>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</si>
  <si>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</si>
  <si>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</si>
  <si>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</si>
  <si>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</si>
  <si>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</si>
  <si>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</si>
  <si>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</si>
  <si>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</si>
  <si>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</si>
  <si>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</si>
  <si>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</si>
  <si>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</si>
  <si>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</si>
  <si>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</si>
  <si>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</si>
  <si>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</si>
  <si>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</si>
  <si>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</si>
  <si>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</si>
  <si>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</si>
  <si>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</si>
  <si>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</si>
  <si>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</si>
  <si>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</si>
  <si>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</si>
  <si>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</si>
  <si>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</si>
  <si>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</si>
  <si>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</si>
  <si>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</si>
  <si>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</si>
  <si>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</si>
  <si>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</si>
  <si>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</si>
  <si>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</si>
  <si>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</si>
  <si>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</si>
  <si>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</si>
  <si>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</si>
  <si>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</si>
  <si>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</si>
  <si>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</si>
  <si>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</si>
  <si>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</si>
  <si>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</si>
  <si>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</si>
  <si>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</si>
  <si>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</si>
  <si>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</si>
  <si>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</si>
  <si>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</si>
  <si>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</si>
  <si>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</si>
  <si>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</si>
  <si>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</si>
  <si>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</si>
  <si>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</si>
  <si>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</si>
  <si>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</si>
  <si>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</si>
  <si>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</si>
  <si>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</si>
  <si>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</si>
  <si>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</si>
  <si>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</si>
  <si>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</si>
  <si>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</si>
  <si>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</si>
  <si>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</si>
  <si>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</si>
  <si>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</si>
  <si>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</si>
  <si>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</si>
  <si>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</si>
  <si>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</si>
  <si>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</si>
  <si>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</si>
  <si>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</si>
  <si>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</si>
  <si>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</si>
  <si>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</si>
  <si>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</si>
  <si>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</si>
  <si>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</si>
  <si>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</si>
  <si>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</si>
  <si>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</si>
  <si>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</si>
  <si>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</si>
  <si>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</si>
  <si>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</si>
  <si>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</si>
  <si>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</si>
  <si>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</si>
  <si>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</si>
  <si>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</si>
  <si>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</si>
  <si>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</si>
  <si>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</si>
  <si>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</si>
  <si>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</si>
  <si>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</si>
  <si>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</si>
  <si>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</si>
  <si>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</si>
  <si>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</si>
  <si>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</si>
  <si>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</si>
  <si>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</si>
  <si>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</si>
  <si>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</si>
  <si>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</si>
  <si>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</si>
  <si>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</si>
  <si>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</si>
  <si>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</si>
  <si>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</si>
  <si>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</si>
  <si>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</si>
  <si>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</si>
  <si>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</si>
  <si>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</si>
  <si>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</si>
  <si>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</si>
  <si>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</si>
  <si>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</si>
  <si>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</si>
  <si>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</si>
  <si>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</si>
  <si>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</si>
  <si>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</si>
  <si>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</si>
  <si>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</si>
  <si>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</si>
  <si>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</si>
  <si>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</si>
  <si>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</si>
  <si>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</si>
  <si>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</si>
  <si>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</si>
  <si>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</si>
  <si>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</si>
  <si>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</si>
  <si>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</si>
  <si>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</si>
  <si>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</si>
  <si>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</si>
  <si>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</si>
  <si>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</si>
  <si>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</si>
  <si>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</si>
  <si>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</si>
  <si>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</si>
  <si>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</si>
  <si>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</si>
  <si>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</si>
  <si>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</si>
  <si>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</si>
  <si>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</si>
  <si>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</si>
  <si>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</si>
  <si>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</si>
  <si>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</si>
  <si>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</si>
  <si>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</si>
  <si>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</si>
  <si>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</si>
  <si>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</si>
  <si>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</si>
  <si>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</si>
  <si>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</si>
  <si>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</si>
  <si>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</si>
  <si>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</si>
  <si>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</si>
  <si>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</si>
  <si>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</si>
  <si>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</si>
  <si>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</si>
  <si>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</si>
  <si>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</si>
  <si>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</si>
  <si>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</si>
  <si>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</si>
  <si>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</si>
  <si>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</si>
  <si>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</si>
  <si>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</si>
  <si>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</si>
  <si>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</si>
  <si>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</si>
  <si>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</si>
  <si>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</si>
  <si>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</si>
  <si>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</si>
  <si>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</si>
  <si>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</si>
  <si>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</si>
  <si>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</si>
  <si>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</si>
  <si>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</si>
  <si>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</si>
  <si>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</si>
  <si>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</si>
  <si>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</si>
  <si>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</si>
  <si>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</si>
  <si>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</si>
  <si>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</si>
  <si>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</si>
  <si>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</si>
  <si>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</si>
  <si>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</si>
  <si>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</si>
  <si>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</si>
  <si>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</si>
  <si>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</si>
  <si>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</si>
  <si>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</si>
  <si>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</si>
  <si>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</si>
  <si>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</si>
  <si>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</si>
  <si>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</si>
  <si>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</si>
  <si>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</si>
  <si>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</si>
  <si>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</si>
  <si>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</si>
  <si>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</si>
  <si>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</si>
  <si>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</si>
  <si>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</si>
  <si>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</si>
  <si>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</si>
  <si>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</si>
  <si>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</si>
  <si>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</si>
  <si>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</si>
  <si>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</si>
  <si>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</si>
  <si>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</si>
  <si>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</si>
  <si>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</si>
  <si>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</si>
  <si>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</si>
  <si>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</si>
  <si>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</si>
  <si>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</si>
  <si>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</si>
  <si>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</si>
  <si>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</si>
  <si>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</si>
  <si>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</si>
  <si>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</si>
  <si>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</si>
  <si>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</si>
  <si>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</si>
  <si>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</si>
  <si>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</si>
  <si>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</si>
  <si>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</si>
  <si>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</si>
  <si>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</si>
  <si>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</si>
  <si>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</si>
  <si>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</si>
  <si>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</si>
  <si>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</si>
  <si>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</si>
  <si>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</si>
  <si>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</si>
  <si>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</si>
  <si>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</si>
  <si>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</si>
  <si>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</si>
  <si>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</si>
  <si>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</si>
  <si>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</si>
  <si>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</si>
  <si>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</si>
  <si>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</si>
  <si>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</si>
  <si>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</si>
  <si>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</si>
  <si>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</si>
  <si>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</si>
  <si>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</si>
  <si>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</si>
  <si>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</si>
  <si>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</si>
  <si>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</si>
  <si>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</si>
  <si>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</si>
  <si>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</si>
  <si>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</si>
  <si>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</si>
  <si>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</si>
  <si>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</si>
  <si>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</si>
  <si>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</si>
  <si>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</si>
  <si>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</si>
  <si>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</si>
  <si>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</si>
  <si>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</si>
  <si>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</si>
  <si>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</si>
  <si>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</si>
  <si>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</si>
  <si>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</si>
  <si>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</si>
  <si>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</si>
  <si>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</si>
  <si>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</si>
  <si>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</si>
  <si>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</si>
  <si>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</si>
  <si>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</si>
  <si>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</si>
  <si>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</si>
  <si>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</si>
  <si>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</si>
  <si>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</si>
  <si>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</si>
  <si>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</si>
  <si>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</si>
  <si>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</si>
  <si>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</si>
  <si>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</si>
  <si>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</si>
  <si>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</si>
  <si>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</si>
  <si>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</si>
  <si>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</si>
  <si>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</si>
  <si>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</si>
  <si>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</si>
  <si>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</si>
  <si>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</si>
  <si>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</si>
  <si>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</si>
  <si>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</si>
  <si>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</si>
  <si>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</si>
  <si>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</si>
  <si>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</si>
  <si>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</si>
  <si>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</si>
  <si>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</si>
  <si>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</si>
  <si>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</si>
  <si>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</si>
  <si>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</si>
  <si>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</si>
  <si>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</si>
  <si>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</si>
  <si>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</si>
  <si>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</si>
  <si>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</si>
  <si>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</si>
  <si>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</si>
  <si>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</si>
  <si>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</si>
  <si>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</si>
  <si>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</si>
  <si>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</si>
  <si>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</si>
  <si>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</si>
  <si>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</si>
  <si>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</si>
  <si>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</si>
  <si>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</si>
  <si>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</si>
  <si>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</si>
  <si>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</si>
  <si>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</si>
  <si>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</si>
  <si>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</si>
  <si>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</si>
  <si>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</si>
  <si>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</si>
  <si>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</si>
  <si>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</si>
  <si>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</si>
  <si>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</si>
  <si>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</si>
  <si>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</si>
  <si>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</si>
  <si>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</si>
  <si>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</si>
  <si>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</si>
  <si>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</si>
  <si>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</si>
  <si>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</si>
  <si>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</si>
  <si>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</si>
  <si>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</si>
  <si>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</si>
  <si>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</si>
  <si>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</si>
  <si>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</si>
  <si>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</si>
  <si>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</si>
  <si>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</si>
  <si>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</si>
  <si>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</si>
  <si>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</si>
  <si>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</si>
  <si>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</si>
  <si>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</si>
  <si>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</si>
  <si>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</si>
  <si>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</si>
  <si>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</si>
  <si>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</si>
  <si>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</si>
  <si>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</si>
  <si>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</si>
  <si>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</si>
  <si>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</si>
  <si>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</si>
  <si>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</si>
  <si>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</si>
  <si>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</si>
  <si>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</si>
  <si>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</si>
  <si>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</si>
  <si>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</si>
  <si>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</si>
  <si>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</si>
  <si>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</si>
  <si>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</si>
  <si>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</si>
  <si>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</si>
  <si>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</si>
  <si>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</si>
  <si>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</si>
  <si>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</si>
  <si>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</si>
  <si>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</si>
  <si>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</si>
  <si>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</si>
  <si>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</si>
  <si>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</si>
  <si>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</si>
  <si>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</si>
  <si>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</si>
  <si>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</si>
  <si>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</si>
  <si>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</si>
  <si>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</si>
  <si>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</si>
  <si>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</si>
  <si>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</si>
  <si>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</si>
  <si>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</si>
  <si>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</si>
  <si>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</si>
  <si>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</si>
  <si>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</si>
  <si>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</si>
  <si>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</si>
  <si>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</si>
  <si>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</si>
  <si>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</si>
  <si>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</si>
  <si>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</si>
  <si>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</si>
  <si>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</si>
  <si>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</si>
  <si>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</si>
  <si>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</si>
  <si>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</si>
  <si>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</si>
  <si>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</si>
  <si>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</si>
  <si>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</si>
  <si>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</si>
  <si>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</si>
  <si>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</si>
  <si>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</si>
  <si>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</si>
  <si>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</si>
  <si>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</si>
  <si>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</si>
  <si>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</si>
  <si>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</si>
  <si>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</si>
  <si>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</si>
  <si>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</si>
  <si>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</si>
  <si>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</si>
  <si>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</si>
  <si>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</si>
  <si>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</si>
  <si>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</si>
  <si>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</si>
  <si>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</si>
  <si>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</si>
  <si>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</si>
  <si>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</si>
  <si>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</si>
  <si>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</si>
  <si>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</si>
  <si>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</si>
  <si>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</si>
  <si>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</si>
  <si>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</si>
  <si>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</si>
  <si>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</si>
  <si>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</si>
  <si>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</si>
  <si>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</si>
  <si>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</si>
  <si>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</si>
  <si>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</si>
  <si>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</si>
  <si>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</si>
  <si>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</si>
  <si>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</si>
  <si>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</si>
  <si>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</si>
  <si>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</si>
  <si>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</si>
  <si>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</si>
  <si>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</si>
  <si>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</si>
  <si>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</si>
  <si>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</si>
  <si>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</si>
  <si>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</si>
  <si>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</si>
  <si>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</si>
  <si>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</si>
  <si>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</si>
  <si>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</si>
  <si>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</si>
  <si>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</si>
  <si>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</si>
  <si>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</si>
  <si>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</si>
  <si>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</si>
  <si>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</si>
  <si>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</si>
  <si>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</si>
  <si>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</si>
  <si>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</si>
  <si>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</si>
  <si>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</si>
  <si>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</si>
  <si>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</si>
  <si>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</si>
  <si>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</si>
  <si>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</si>
  <si>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</si>
  <si>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</si>
  <si>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</si>
  <si>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</si>
  <si>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</si>
  <si>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</si>
  <si>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</si>
  <si>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</si>
  <si>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</si>
  <si>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</si>
  <si>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</si>
  <si>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</si>
  <si>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</si>
  <si>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</si>
  <si>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</si>
  <si>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</si>
  <si>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</si>
  <si>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</si>
  <si>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</si>
  <si>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</si>
  <si>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</si>
  <si>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</si>
  <si>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</si>
  <si>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</si>
  <si>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</si>
  <si>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</si>
  <si>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</si>
  <si>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</si>
  <si>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</si>
  <si>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</si>
  <si>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</si>
  <si>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</si>
  <si>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</si>
  <si>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</si>
  <si>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</si>
  <si>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</si>
  <si>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</si>
  <si>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</si>
  <si>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</si>
  <si>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</si>
  <si>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</si>
  <si>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</si>
  <si>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</si>
  <si>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</si>
  <si>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</si>
  <si>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</si>
  <si>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</si>
  <si>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</si>
  <si>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</si>
  <si>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</si>
  <si>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</si>
  <si>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</si>
  <si>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</si>
  <si>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</si>
  <si>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</si>
  <si>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</si>
  <si>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</si>
  <si>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</si>
  <si>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</si>
  <si>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</si>
  <si>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</si>
  <si>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</si>
  <si>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</si>
  <si>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</si>
  <si>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</si>
  <si>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</si>
  <si>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</si>
  <si>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</si>
  <si>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</si>
  <si>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</si>
  <si>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</si>
  <si>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</si>
  <si>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</si>
  <si>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</si>
  <si>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</si>
  <si>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</si>
  <si>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</si>
  <si>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</si>
  <si>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</si>
  <si>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</si>
  <si>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</si>
  <si>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</si>
  <si>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</si>
  <si>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</si>
  <si>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</si>
  <si>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</si>
  <si>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</si>
  <si>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</si>
  <si>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</si>
  <si>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</si>
  <si>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</si>
  <si>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</si>
  <si>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</si>
  <si>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</si>
  <si>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</si>
  <si>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</si>
  <si>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</si>
  <si>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</si>
  <si>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</si>
  <si>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</si>
  <si>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</si>
  <si>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</si>
  <si>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</si>
  <si>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</si>
  <si>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</si>
  <si>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</si>
  <si>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</si>
  <si>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</si>
  <si>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</si>
  <si>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</si>
  <si>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</si>
  <si>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</si>
  <si>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</si>
  <si>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</si>
  <si>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</si>
  <si>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</si>
  <si>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</si>
  <si>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</si>
  <si>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</si>
  <si>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</si>
  <si>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</si>
  <si>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</si>
  <si>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</si>
  <si>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</si>
  <si>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</si>
  <si>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</si>
  <si>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</si>
  <si>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</si>
  <si>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</si>
  <si>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</si>
  <si>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</si>
  <si>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</si>
  <si>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</si>
  <si>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</si>
  <si>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</si>
  <si>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</si>
  <si>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</si>
  <si>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</si>
  <si>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</si>
  <si>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</si>
  <si>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</si>
  <si>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</si>
  <si>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</si>
  <si>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</si>
  <si>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</si>
  <si>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</si>
  <si>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</si>
  <si>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</si>
  <si>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</si>
  <si>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</si>
  <si>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</si>
  <si>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</si>
  <si>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</si>
  <si>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</si>
  <si>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</si>
  <si>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</si>
  <si>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</si>
  <si>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</si>
  <si>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</si>
  <si>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</si>
  <si>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</si>
  <si>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</si>
  <si>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</si>
  <si>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</si>
  <si>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</si>
  <si>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</si>
  <si>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</si>
  <si>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</si>
  <si>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</si>
  <si>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</si>
  <si>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</si>
  <si>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</si>
  <si>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</si>
  <si>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</si>
  <si>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</si>
  <si>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</si>
  <si>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</si>
  <si>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</si>
  <si>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</si>
  <si>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</si>
  <si>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</si>
  <si>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</si>
  <si>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</si>
  <si>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</si>
  <si>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</si>
  <si>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</si>
  <si>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</si>
  <si>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</si>
  <si>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</si>
  <si>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</si>
  <si>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</si>
  <si>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</si>
  <si>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</si>
  <si>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</si>
  <si>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</si>
  <si>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</si>
  <si>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</si>
  <si>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</si>
  <si>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</si>
  <si>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</si>
  <si>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</si>
  <si>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</si>
  <si>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</si>
  <si>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</si>
  <si>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</si>
  <si>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</si>
  <si>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</si>
  <si>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</si>
  <si>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</si>
  <si>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</si>
  <si>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</si>
  <si>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</si>
  <si>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</si>
  <si>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</si>
  <si>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</si>
  <si>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</si>
  <si>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</si>
  <si>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</si>
  <si>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</si>
  <si>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</si>
  <si>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</si>
  <si>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</si>
  <si>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</si>
  <si>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</si>
  <si>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</si>
  <si>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</si>
  <si>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</si>
  <si>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</si>
  <si>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</si>
  <si>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</si>
  <si>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</si>
  <si>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</si>
  <si>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</si>
  <si>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</si>
  <si>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</si>
  <si>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</si>
  <si>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</si>
  <si>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</si>
  <si>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</si>
  <si>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</si>
  <si>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</si>
  <si>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</si>
  <si>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</si>
  <si>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</si>
  <si>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</si>
  <si>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</si>
  <si>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</si>
  <si>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</si>
  <si>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</si>
  <si>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</si>
  <si>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</si>
  <si>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</si>
  <si>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</si>
  <si>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</si>
  <si>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</si>
  <si>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</si>
  <si>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</si>
  <si>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</si>
  <si>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</si>
  <si>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</si>
  <si>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</si>
  <si>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</si>
  <si>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</si>
  <si>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</si>
  <si>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</si>
  <si>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</si>
  <si>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</si>
  <si>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</si>
  <si>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</si>
  <si>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</si>
  <si>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</si>
  <si>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</si>
  <si>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</si>
  <si>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</si>
  <si>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</si>
  <si>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</si>
  <si>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</si>
  <si>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</si>
  <si>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</si>
  <si>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</si>
  <si>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</si>
  <si>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</si>
  <si>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</si>
  <si>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</si>
  <si>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</si>
  <si>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</si>
  <si>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</si>
  <si>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</si>
  <si>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</si>
  <si>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</si>
  <si>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</si>
  <si>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</si>
  <si>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</si>
  <si>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</si>
  <si>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</si>
  <si>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</si>
  <si>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</si>
  <si>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</si>
  <si>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</si>
  <si>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</si>
  <si>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</si>
  <si>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</si>
  <si>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</si>
  <si>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</si>
  <si>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</si>
  <si>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</si>
  <si>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</si>
  <si>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</si>
  <si>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</si>
  <si>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</si>
  <si>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</si>
  <si>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</si>
  <si>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</si>
  <si>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</si>
  <si>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</si>
  <si>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</si>
  <si>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</si>
  <si>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</si>
  <si>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</si>
  <si>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</si>
  <si>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</si>
  <si>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</si>
  <si>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</si>
  <si>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</si>
  <si>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</si>
  <si>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</si>
  <si>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</si>
  <si>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</si>
  <si>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</si>
  <si>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</si>
  <si>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</si>
  <si>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</si>
  <si>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</si>
  <si>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</si>
  <si>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</si>
  <si>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</si>
  <si>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</si>
  <si>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</si>
  <si>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</si>
  <si>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</si>
  <si>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</si>
  <si>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</si>
  <si>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</si>
  <si>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</si>
  <si>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</si>
  <si>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</si>
  <si>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</si>
  <si>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</si>
  <si>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</si>
  <si>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</si>
  <si>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</si>
  <si>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</si>
  <si>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</si>
  <si>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</si>
  <si>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</si>
  <si>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</si>
  <si>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</si>
  <si>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</si>
  <si>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</si>
  <si>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</si>
  <si>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</si>
  <si>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</si>
  <si>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</si>
  <si>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</si>
  <si>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</si>
  <si>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</si>
  <si>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</si>
  <si>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</si>
  <si>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</si>
  <si>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</si>
  <si>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</si>
  <si>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</si>
  <si>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</si>
  <si>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</si>
  <si>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</si>
  <si>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</si>
  <si>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</si>
  <si>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</si>
  <si>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</si>
  <si>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</si>
  <si>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</si>
  <si>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</si>
  <si>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</si>
  <si>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</si>
  <si>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</si>
  <si>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</si>
  <si>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</si>
  <si>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</si>
  <si>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</si>
  <si>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</si>
  <si>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</si>
  <si>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</si>
  <si>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</si>
  <si>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</si>
  <si>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</si>
  <si>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</si>
  <si>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</si>
  <si>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</si>
  <si>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</si>
  <si>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</si>
  <si>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</si>
  <si>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</si>
  <si>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</si>
  <si>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</si>
  <si>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</si>
  <si>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</si>
  <si>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</si>
  <si>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</si>
  <si>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</si>
  <si>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</si>
  <si>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</si>
  <si>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</si>
  <si>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</si>
  <si>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</si>
  <si>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</si>
  <si>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</si>
  <si>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</si>
  <si>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</si>
  <si>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</si>
  <si>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</si>
  <si>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</si>
  <si>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</si>
  <si>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</si>
  <si>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</si>
  <si>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</si>
  <si>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</si>
  <si>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</si>
  <si>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</si>
  <si>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</si>
  <si>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</si>
  <si>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</si>
  <si>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</si>
  <si>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</si>
  <si>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</si>
  <si>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</si>
  <si>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</si>
  <si>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</si>
  <si>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</si>
  <si>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</si>
  <si>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</si>
  <si>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</si>
  <si>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</si>
  <si>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</si>
  <si>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</si>
  <si>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</si>
  <si>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</si>
  <si>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</si>
  <si>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</si>
  <si>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</si>
  <si>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</si>
  <si>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</si>
  <si>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</si>
  <si>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</si>
  <si>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</si>
  <si>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</si>
  <si>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</si>
  <si>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</si>
  <si>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</si>
  <si>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</si>
  <si>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</si>
  <si>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</si>
  <si>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</si>
  <si>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</si>
  <si>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</si>
  <si>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</si>
  <si>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</si>
  <si>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</si>
  <si>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</si>
  <si>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</si>
  <si>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</si>
  <si>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</si>
  <si>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</si>
  <si>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</si>
  <si>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</si>
  <si>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</si>
  <si>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</si>
  <si>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</si>
  <si>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</si>
  <si>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</si>
  <si>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</si>
  <si>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</si>
  <si>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</si>
  <si>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</si>
  <si>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</si>
  <si>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</si>
  <si>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</si>
  <si>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</si>
  <si>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</si>
  <si>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</si>
  <si>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</si>
  <si>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</si>
  <si>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</si>
  <si>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</si>
  <si>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</si>
  <si>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</si>
  <si>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</si>
  <si>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</si>
  <si>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</si>
  <si>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</si>
  <si>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</si>
  <si>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</si>
  <si>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</si>
  <si>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</si>
  <si>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</si>
  <si>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</si>
  <si>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</si>
  <si>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</si>
  <si>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</si>
  <si>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</si>
  <si>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</si>
  <si>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</si>
  <si>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</si>
  <si>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</si>
  <si>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</si>
  <si>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</si>
  <si>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</si>
  <si>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</si>
  <si>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</si>
  <si>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</si>
  <si>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</si>
  <si>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</si>
  <si>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</si>
  <si>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</si>
  <si>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</si>
  <si>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</si>
  <si>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</si>
  <si>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</si>
  <si>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</si>
  <si>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</si>
  <si>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</si>
  <si>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</si>
  <si>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</si>
  <si>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</si>
  <si>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</si>
  <si>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</si>
  <si>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</si>
  <si>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</si>
  <si>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</si>
  <si>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</si>
  <si>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</si>
  <si>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</si>
  <si>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</si>
  <si>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</si>
  <si>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</si>
  <si>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</si>
  <si>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</si>
  <si>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</si>
  <si>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</si>
  <si>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</si>
  <si>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</si>
  <si>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</si>
  <si>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</si>
  <si>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</si>
  <si>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</si>
  <si>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</si>
  <si>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</si>
  <si>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</si>
  <si>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</si>
  <si>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</si>
  <si>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</si>
  <si>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</si>
  <si>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</si>
  <si>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</si>
  <si>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</si>
  <si>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</si>
  <si>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</si>
  <si>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</si>
  <si>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</si>
  <si>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</si>
  <si>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</si>
  <si>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</si>
  <si>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</si>
  <si>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</si>
  <si>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</si>
  <si>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</si>
  <si>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</si>
  <si>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</si>
  <si>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</si>
  <si>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</si>
  <si>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</si>
  <si>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</si>
  <si>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</si>
  <si>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</si>
  <si>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</si>
  <si>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</si>
  <si>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</si>
  <si>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</si>
  <si>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</si>
  <si>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</si>
  <si>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</si>
  <si>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</si>
  <si>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</si>
  <si>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</si>
  <si>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</si>
  <si>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</si>
  <si>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</si>
  <si>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</si>
  <si>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</si>
  <si>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</si>
  <si>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</si>
  <si>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</si>
  <si>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</si>
  <si>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</si>
  <si>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</si>
  <si>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</si>
  <si>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</si>
  <si>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</si>
  <si>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</si>
  <si>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</si>
  <si>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</si>
  <si>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</si>
  <si>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</si>
  <si>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</si>
  <si>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</si>
  <si>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</si>
  <si>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</si>
  <si>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</si>
  <si>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</si>
  <si>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</si>
  <si>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</si>
  <si>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</si>
  <si>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</si>
  <si>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</si>
  <si>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</si>
  <si>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</si>
  <si>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</si>
  <si>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</si>
  <si>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</si>
  <si>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</si>
  <si>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</si>
  <si>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</si>
  <si>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</si>
  <si>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</si>
  <si>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</si>
  <si>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</si>
  <si>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</si>
  <si>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</si>
  <si>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</si>
  <si>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</si>
  <si>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</si>
  <si>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</si>
  <si>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</si>
  <si>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</si>
  <si>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</si>
  <si>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</si>
  <si>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</si>
  <si>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</si>
  <si>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</si>
  <si>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</si>
  <si>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</si>
  <si>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</si>
  <si>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</si>
  <si>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</si>
  <si>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</si>
  <si>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</si>
  <si>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</si>
  <si>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</si>
  <si>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</si>
  <si>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</si>
  <si>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</si>
  <si>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</si>
  <si>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</si>
  <si>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</si>
  <si>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</si>
  <si>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</si>
  <si>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</si>
  <si>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</si>
  <si>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</si>
  <si>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</si>
  <si>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</si>
  <si>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</si>
  <si>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</si>
  <si>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</si>
  <si>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</si>
  <si>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</si>
  <si>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</si>
  <si>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</si>
  <si>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</si>
  <si>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</si>
  <si>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</si>
  <si>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</si>
  <si>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</si>
  <si>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</si>
  <si>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</si>
  <si>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</si>
  <si>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</si>
  <si>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</si>
  <si>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</si>
  <si>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</si>
  <si>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</si>
  <si>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</si>
  <si>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</si>
  <si>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</si>
  <si>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</si>
  <si>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</si>
  <si>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</si>
  <si>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</si>
  <si>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</si>
  <si>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</si>
  <si>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</si>
  <si>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</si>
  <si>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</si>
  <si>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</si>
  <si>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</si>
  <si>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</si>
  <si>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</si>
  <si>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</si>
  <si>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</si>
  <si>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</si>
  <si>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</si>
  <si>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</si>
  <si>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</si>
  <si>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</si>
  <si>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</si>
  <si>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</si>
  <si>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</si>
  <si>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</si>
  <si>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</si>
  <si>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</si>
  <si>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</si>
  <si>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</si>
  <si>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</si>
  <si>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</si>
  <si>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</si>
  <si>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</si>
  <si>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</si>
  <si>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</si>
  <si>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</si>
  <si>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</si>
  <si>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</si>
  <si>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</si>
  <si>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</si>
  <si>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</si>
  <si>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</si>
  <si>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</si>
  <si>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</si>
  <si>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</si>
  <si>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</si>
  <si>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</si>
  <si>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</si>
  <si>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</si>
  <si>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</si>
  <si>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</si>
  <si>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</si>
  <si>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</si>
  <si>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</si>
  <si>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</si>
  <si>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</si>
  <si>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</si>
  <si>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</si>
  <si>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</si>
  <si>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</si>
  <si>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</si>
  <si>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</si>
  <si>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</si>
  <si>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</si>
  <si>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</si>
  <si>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</si>
  <si>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</si>
  <si>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</si>
  <si>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</si>
  <si>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</si>
  <si>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</si>
  <si>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</si>
  <si>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</si>
  <si>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</si>
  <si>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</si>
  <si>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</si>
  <si>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</si>
  <si>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</si>
  <si>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</si>
  <si>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</si>
  <si>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</si>
  <si>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</si>
  <si>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</si>
  <si>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</si>
  <si>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</si>
  <si>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</si>
  <si>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</si>
  <si>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</si>
  <si>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</si>
  <si>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</si>
  <si>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</si>
  <si>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</si>
  <si>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</si>
  <si>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</si>
  <si>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</si>
  <si>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</si>
  <si>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</si>
  <si>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</si>
  <si>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</si>
  <si>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</si>
  <si>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</si>
  <si>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</si>
  <si>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</si>
  <si>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</si>
  <si>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</si>
  <si>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</si>
  <si>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</si>
  <si>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</si>
  <si>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</si>
  <si>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</si>
  <si>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</si>
  <si>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</si>
  <si>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</si>
  <si>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</si>
  <si>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</si>
  <si>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</si>
  <si>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</si>
  <si>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</si>
  <si>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</si>
  <si>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</si>
  <si>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</si>
  <si>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</si>
  <si>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</si>
  <si>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</si>
  <si>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</si>
  <si>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</si>
  <si>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</si>
  <si>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</si>
  <si>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</si>
  <si>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</si>
  <si>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</si>
  <si>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</si>
  <si>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</si>
  <si>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</si>
  <si>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</si>
  <si>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</si>
  <si>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</si>
  <si>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</si>
  <si>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</si>
  <si>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</si>
  <si>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</si>
  <si>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</si>
  <si>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</si>
  <si>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</si>
  <si>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</si>
  <si>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</si>
  <si>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</si>
  <si>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</si>
  <si>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</si>
  <si>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</si>
  <si>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</si>
  <si>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</si>
  <si>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</si>
  <si>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</si>
  <si>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</si>
  <si>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</si>
  <si>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</si>
  <si>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</si>
  <si>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</si>
  <si>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</si>
  <si>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</si>
  <si>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</si>
  <si>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</si>
  <si>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</si>
  <si>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</si>
  <si>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</si>
  <si>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</si>
  <si>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</si>
  <si>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</si>
  <si>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</si>
  <si>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</si>
  <si>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</si>
  <si>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</si>
  <si>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</si>
  <si>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</si>
  <si>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</si>
  <si>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</si>
  <si>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</si>
  <si>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</si>
  <si>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</si>
  <si>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</si>
  <si>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</si>
  <si>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</si>
  <si>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</si>
  <si>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</si>
  <si>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</si>
  <si>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</si>
  <si>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</si>
  <si>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</si>
  <si>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</si>
  <si>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</si>
  <si>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</si>
  <si>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</si>
  <si>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</si>
  <si>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</si>
  <si>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</si>
  <si>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</si>
  <si>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</si>
  <si>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</si>
  <si>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</si>
  <si>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</si>
  <si>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</si>
  <si>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</si>
  <si>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</si>
  <si>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</si>
  <si>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</si>
  <si>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</si>
  <si>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</si>
  <si>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</si>
  <si>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</si>
  <si>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</si>
  <si>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</si>
  <si>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</si>
  <si>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</si>
  <si>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</si>
  <si>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</si>
  <si>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</si>
  <si>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</si>
  <si>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</si>
  <si>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</si>
  <si>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</si>
  <si>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</si>
  <si>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</si>
  <si>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</si>
  <si>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</si>
  <si>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</si>
  <si>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</si>
  <si>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</si>
  <si>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</si>
  <si>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</si>
  <si>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</si>
  <si>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</si>
  <si>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</si>
  <si>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</si>
  <si>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</si>
  <si>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</si>
  <si>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</si>
  <si>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</si>
  <si>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</si>
  <si>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</si>
  <si>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</si>
  <si>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</si>
  <si>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</si>
  <si>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</si>
  <si>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</si>
  <si>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</si>
  <si>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</si>
  <si>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</si>
  <si>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</si>
  <si>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</si>
  <si>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</si>
  <si>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</si>
  <si>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</si>
  <si>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</si>
  <si>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</si>
  <si>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</si>
  <si>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</si>
  <si>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</si>
  <si>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</si>
  <si>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</si>
  <si>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</si>
  <si>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</si>
  <si>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</si>
  <si>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</si>
  <si>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</si>
  <si>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</si>
  <si>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</si>
  <si>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</si>
  <si>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</si>
  <si>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</si>
  <si>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</si>
  <si>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</si>
  <si>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</si>
  <si>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</si>
  <si>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</si>
  <si>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</si>
  <si>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</si>
  <si>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</si>
  <si>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</si>
  <si>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</si>
  <si>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</si>
  <si>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</si>
  <si>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</si>
  <si>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</si>
  <si>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</si>
  <si>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</si>
  <si>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</si>
  <si>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</si>
  <si>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</si>
  <si>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</si>
  <si>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</si>
  <si>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</si>
  <si>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</si>
  <si>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</si>
  <si>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</si>
  <si>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</si>
  <si>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</si>
  <si>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</si>
  <si>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</si>
  <si>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</si>
  <si>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</si>
  <si>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</si>
  <si>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</si>
  <si>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</si>
  <si>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</si>
  <si>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</si>
  <si>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</si>
  <si>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</si>
  <si>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</si>
  <si>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</si>
  <si>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</si>
  <si>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</si>
  <si>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</si>
  <si>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</si>
  <si>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</si>
  <si>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</si>
  <si>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</si>
  <si>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</si>
  <si>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</si>
  <si>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</si>
  <si>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</si>
  <si>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</si>
  <si>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</si>
  <si>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</si>
  <si>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</si>
  <si>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</si>
  <si>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</si>
  <si>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</si>
  <si>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</si>
  <si>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</si>
  <si>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</si>
  <si>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</si>
  <si>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</si>
  <si>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</si>
  <si>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</si>
  <si>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</si>
  <si>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</si>
  <si>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</si>
  <si>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</si>
  <si>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</si>
  <si>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</si>
  <si>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</si>
  <si>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</si>
  <si>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</si>
  <si>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</si>
  <si>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</si>
  <si>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</si>
  <si>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</si>
  <si>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</si>
  <si>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</si>
  <si>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</si>
  <si>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</si>
  <si>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</si>
  <si>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</si>
  <si>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</si>
  <si>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</si>
  <si>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</si>
  <si>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</si>
  <si>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</si>
  <si>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</si>
  <si>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</si>
  <si>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</si>
  <si>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</si>
  <si>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</si>
  <si>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</si>
  <si>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</si>
  <si>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</si>
  <si>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</si>
  <si>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</si>
  <si>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</si>
  <si>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</si>
  <si>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</si>
  <si>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</si>
  <si>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</si>
  <si>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</si>
  <si>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</si>
  <si>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</si>
  <si>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</si>
  <si>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</si>
  <si>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</si>
  <si>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</si>
  <si>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</si>
  <si>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</si>
  <si>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</si>
  <si>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</si>
  <si>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</si>
  <si>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</si>
  <si>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</si>
  <si>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</si>
  <si>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</si>
  <si>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</si>
  <si>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</si>
  <si>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</si>
  <si>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</si>
  <si>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</si>
  <si>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</si>
  <si>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</si>
  <si>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</si>
  <si>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</si>
  <si>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</si>
  <si>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</si>
  <si>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</si>
  <si>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</si>
  <si>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</si>
  <si>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</si>
  <si>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</si>
  <si>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</si>
  <si>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</si>
  <si>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</si>
  <si>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</si>
  <si>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</si>
  <si>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</si>
  <si>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</si>
  <si>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</si>
  <si>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</si>
  <si>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</si>
  <si>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</si>
  <si>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</si>
  <si>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</si>
  <si>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</si>
  <si>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</si>
  <si>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</si>
  <si>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</si>
  <si>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</si>
  <si>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</si>
  <si>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</si>
  <si>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</si>
  <si>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</si>
  <si>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</si>
  <si>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</si>
  <si>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</si>
  <si>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</si>
  <si>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</si>
  <si>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</si>
  <si>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</si>
  <si>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</si>
  <si>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</si>
  <si>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</si>
  <si>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</si>
  <si>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</si>
  <si>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</si>
  <si>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</si>
  <si>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</si>
  <si>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</si>
  <si>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</si>
  <si>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</si>
  <si>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</si>
  <si>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</si>
  <si>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</si>
  <si>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</si>
  <si>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</si>
  <si>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</si>
  <si>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</si>
  <si>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</si>
  <si>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</si>
  <si>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</si>
  <si>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</si>
  <si>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</si>
  <si>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</si>
  <si>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</si>
  <si>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</si>
  <si>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</si>
  <si>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</si>
  <si>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</si>
  <si>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</si>
  <si>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</si>
  <si>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</si>
  <si>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</si>
  <si>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</si>
  <si>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</si>
  <si>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</si>
  <si>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</si>
  <si>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</si>
  <si>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</si>
  <si>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</si>
  <si>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</si>
  <si>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</si>
  <si>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</si>
  <si>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</si>
  <si>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</si>
  <si>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</si>
  <si>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</si>
  <si>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</si>
  <si>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</si>
  <si>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</si>
  <si>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</si>
  <si>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</si>
  <si>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</si>
  <si>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</si>
  <si>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</si>
  <si>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</si>
  <si>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</si>
  <si>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</si>
  <si>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</si>
  <si>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</si>
  <si>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</si>
  <si>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</si>
  <si>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</si>
  <si>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</si>
  <si>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</si>
  <si>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</si>
  <si>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</si>
  <si>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</si>
  <si>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</si>
  <si>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</si>
  <si>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</si>
  <si>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</si>
  <si>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</si>
  <si>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</si>
  <si>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</si>
  <si>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</si>
  <si>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</si>
  <si>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</si>
  <si>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</si>
  <si>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</si>
  <si>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</si>
  <si>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</si>
  <si>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</si>
  <si>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</si>
  <si>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</si>
  <si>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</si>
  <si>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</si>
  <si>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</si>
  <si>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</si>
  <si>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</si>
  <si>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</si>
  <si>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</si>
  <si>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</si>
  <si>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</si>
  <si>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</si>
  <si>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</si>
  <si>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</si>
  <si>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</si>
  <si>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</si>
  <si>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</si>
  <si>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</si>
  <si>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</si>
  <si>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</si>
  <si>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</si>
  <si>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</si>
  <si>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</si>
  <si>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</si>
  <si>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</si>
  <si>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</si>
  <si>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</si>
  <si>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</si>
  <si>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</si>
  <si>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</si>
  <si>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</si>
  <si>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</si>
  <si>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</si>
  <si>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</si>
  <si>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</si>
  <si>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</si>
  <si>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</si>
  <si>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</si>
  <si>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</si>
  <si>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</si>
  <si>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</si>
  <si>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</si>
  <si>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</si>
  <si>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</si>
  <si>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</si>
  <si>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</si>
  <si>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</si>
  <si>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</si>
  <si>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</si>
  <si>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</si>
  <si>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</si>
  <si>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</si>
  <si>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</si>
  <si>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</si>
  <si>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</si>
  <si>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</si>
  <si>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</si>
  <si>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</si>
  <si>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</si>
  <si>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</si>
  <si>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</si>
  <si>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</si>
  <si>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</si>
  <si>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</si>
  <si>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</si>
  <si>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</si>
  <si>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</si>
  <si>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</si>
  <si>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</si>
  <si>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</si>
  <si>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</si>
  <si>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</si>
  <si>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</si>
  <si>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</si>
  <si>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</si>
  <si>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</si>
  <si>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</si>
  <si>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</si>
  <si>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</si>
  <si>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</si>
  <si>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</si>
  <si>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</si>
  <si>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</si>
  <si>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</si>
  <si>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</si>
  <si>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</si>
  <si>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</si>
  <si>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</si>
  <si>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</si>
  <si>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</si>
  <si>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</si>
  <si>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</si>
  <si>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</si>
  <si>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</si>
  <si>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</si>
  <si>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</si>
  <si>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</si>
  <si>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</si>
  <si>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</si>
  <si>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</si>
  <si>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</si>
  <si>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</si>
  <si>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</si>
  <si>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</si>
  <si>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</si>
  <si>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</si>
  <si>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</si>
  <si>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</si>
  <si>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</si>
  <si>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</si>
  <si>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</si>
  <si>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</si>
  <si>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</si>
  <si>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</si>
  <si>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</si>
  <si>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</si>
  <si>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</si>
  <si>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</si>
  <si>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</si>
  <si>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</si>
  <si>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</si>
  <si>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</si>
  <si>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</si>
  <si>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</si>
  <si>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</si>
  <si>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</si>
  <si>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</si>
  <si>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</si>
  <si>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</si>
  <si>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</si>
  <si>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</si>
  <si>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</si>
  <si>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</si>
  <si>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</si>
  <si>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</si>
  <si>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</si>
  <si>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</si>
  <si>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</si>
  <si>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</si>
  <si>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</si>
  <si>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</si>
  <si>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</si>
  <si>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</si>
  <si>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</si>
  <si>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</si>
  <si>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</si>
  <si>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</si>
  <si>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</si>
  <si>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</si>
  <si>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</si>
  <si>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</si>
  <si>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</si>
  <si>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</si>
  <si>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</si>
  <si>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</si>
  <si>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</si>
  <si>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</si>
  <si>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</si>
  <si>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</si>
  <si>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</si>
  <si>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</si>
  <si>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</si>
  <si>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</si>
  <si>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</si>
  <si>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</si>
  <si>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</si>
  <si>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</si>
  <si>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</si>
  <si>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</si>
  <si>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</si>
  <si>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</si>
  <si>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</si>
  <si>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</si>
  <si>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</si>
  <si>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</si>
  <si>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</si>
  <si>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</si>
  <si>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</si>
  <si>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</si>
  <si>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</si>
  <si>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</si>
  <si>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</si>
  <si>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</si>
  <si>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</si>
  <si>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</si>
  <si>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</si>
  <si>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</si>
  <si>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</si>
  <si>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</si>
  <si>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</si>
  <si>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</si>
  <si>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</si>
  <si>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</si>
  <si>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</si>
  <si>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</si>
  <si>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</si>
  <si>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</si>
  <si>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</si>
  <si>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</si>
  <si>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</si>
  <si>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</si>
  <si>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</si>
  <si>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</si>
  <si>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</si>
  <si>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</si>
  <si>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</si>
  <si>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</si>
  <si>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</si>
  <si>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</si>
  <si>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</si>
  <si>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</si>
  <si>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</si>
  <si>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</si>
  <si>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</si>
  <si>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</si>
  <si>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</si>
  <si>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</si>
  <si>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</si>
  <si>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</si>
  <si>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</si>
  <si>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</si>
  <si>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</si>
  <si>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</si>
  <si>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</si>
  <si>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</si>
  <si>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</si>
  <si>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</si>
  <si>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</si>
  <si>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</si>
  <si>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</si>
  <si>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</si>
  <si>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</si>
  <si>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</si>
  <si>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</si>
  <si>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</si>
  <si>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</si>
  <si>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</si>
  <si>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</si>
  <si>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</si>
  <si>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</si>
  <si>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</si>
  <si>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</si>
  <si>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</si>
  <si>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</si>
  <si>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</si>
  <si>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</si>
  <si>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</si>
  <si>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</si>
  <si>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</si>
  <si>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</si>
  <si>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</si>
  <si>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</si>
  <si>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</si>
  <si>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</si>
  <si>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</si>
  <si>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</si>
  <si>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</si>
  <si>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</si>
  <si>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</si>
  <si>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</si>
  <si>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</si>
  <si>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</si>
  <si>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</si>
  <si>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</si>
  <si>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</si>
  <si>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</si>
  <si>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</si>
  <si>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</si>
  <si>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</si>
  <si>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</si>
  <si>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</si>
  <si>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</si>
  <si>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</si>
  <si>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</si>
  <si>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</si>
  <si>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</si>
  <si>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</si>
  <si>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</si>
  <si>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</si>
  <si>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</si>
  <si>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</si>
  <si>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</si>
  <si>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</si>
  <si>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</si>
  <si>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</si>
  <si>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</si>
  <si>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</si>
  <si>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</si>
  <si>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</si>
  <si>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</si>
  <si>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</si>
  <si>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</si>
  <si>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</si>
  <si>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</si>
  <si>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</si>
  <si>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</si>
  <si>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</si>
  <si>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</si>
  <si>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</si>
  <si>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</si>
  <si>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</si>
  <si>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</si>
  <si>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</si>
  <si>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</si>
  <si>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</si>
  <si>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</si>
  <si>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</si>
  <si>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</si>
  <si>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</si>
  <si>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</si>
  <si>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</si>
  <si>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</si>
  <si>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</si>
  <si>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</si>
  <si>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</si>
  <si>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</si>
  <si>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</si>
  <si>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</si>
  <si>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</si>
  <si>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</si>
  <si>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</si>
  <si>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</si>
  <si>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</si>
  <si>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</si>
  <si>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</si>
  <si>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</si>
  <si>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</si>
  <si>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</si>
  <si>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</si>
  <si>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</si>
  <si>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</si>
  <si>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</si>
  <si>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</si>
  <si>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</si>
  <si>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</si>
  <si>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</si>
  <si>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</si>
  <si>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</si>
  <si>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</si>
  <si>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</si>
  <si>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</si>
  <si>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</si>
  <si>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</si>
  <si>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</si>
  <si>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</si>
  <si>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</si>
  <si>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</si>
  <si>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</si>
  <si>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</si>
  <si>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</si>
  <si>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</si>
  <si>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</si>
  <si>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</si>
  <si>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</si>
  <si>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</si>
  <si>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</si>
  <si>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</si>
  <si>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</si>
  <si>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</si>
  <si>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</si>
  <si>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</si>
  <si>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</si>
  <si>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</si>
  <si>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</si>
  <si>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</si>
  <si>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</si>
  <si>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</si>
  <si>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</si>
  <si>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</si>
  <si>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</si>
  <si>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</si>
  <si>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</si>
  <si>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</si>
  <si>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</si>
  <si>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</si>
  <si>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</si>
  <si>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</si>
  <si>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</si>
  <si>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</si>
  <si>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</si>
  <si>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</si>
  <si>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</si>
  <si>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</si>
  <si>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</si>
  <si>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</si>
  <si>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</si>
  <si>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</si>
  <si>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</si>
  <si>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</si>
  <si>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</si>
  <si>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</si>
  <si>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</si>
  <si>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</si>
  <si>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</si>
  <si>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</si>
  <si>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</si>
  <si>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</si>
  <si>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</si>
  <si>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</si>
  <si>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</si>
  <si>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</si>
  <si>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</si>
  <si>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</si>
  <si>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</si>
  <si>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</si>
  <si>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</si>
  <si>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</si>
  <si>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</si>
  <si>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</si>
  <si>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</si>
  <si>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</si>
  <si>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</si>
  <si>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</si>
  <si>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</si>
  <si>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</si>
  <si>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</si>
  <si>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</si>
  <si>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</si>
  <si>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</si>
  <si>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</si>
  <si>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</si>
  <si>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</si>
  <si>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</si>
  <si>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</si>
  <si>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</si>
  <si>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</si>
  <si>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</si>
  <si>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</si>
  <si>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</si>
  <si>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</si>
  <si>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</si>
  <si>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</si>
  <si>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</si>
  <si>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</si>
  <si>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</si>
  <si>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</si>
  <si>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</si>
  <si>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</si>
  <si>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</si>
  <si>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</si>
  <si>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</si>
  <si>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</si>
  <si>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</si>
  <si>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</si>
  <si>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</si>
  <si>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</si>
  <si>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</si>
  <si>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</si>
  <si>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</si>
  <si>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</si>
  <si>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</si>
  <si>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</si>
  <si>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</si>
  <si>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</si>
  <si>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</si>
  <si>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</si>
  <si>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</si>
  <si>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</si>
  <si>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</si>
  <si>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</si>
  <si>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</si>
  <si>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</si>
  <si>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</si>
  <si>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</si>
  <si>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</si>
  <si>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</si>
  <si>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</si>
  <si>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</si>
  <si>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</si>
  <si>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</si>
  <si>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</si>
  <si>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</si>
  <si>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</si>
  <si>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</si>
  <si>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</si>
  <si>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</si>
  <si>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</si>
  <si>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</si>
  <si>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</si>
  <si>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</si>
  <si>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</si>
  <si>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</si>
  <si>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</si>
  <si>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</si>
  <si>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</si>
  <si>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</si>
  <si>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</si>
  <si>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</si>
  <si>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</si>
  <si>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</si>
  <si>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</si>
  <si>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</si>
  <si>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</si>
  <si>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</si>
  <si>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</si>
  <si>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</si>
  <si>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</si>
  <si>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</si>
  <si>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</si>
  <si>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</si>
  <si>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</si>
  <si>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</si>
  <si>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</si>
  <si>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</si>
  <si>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</si>
  <si>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</si>
  <si>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</si>
  <si>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</si>
  <si>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</si>
  <si>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</si>
  <si>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</si>
  <si>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</si>
  <si>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</si>
  <si>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</si>
  <si>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</si>
  <si>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</si>
  <si>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</si>
  <si>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</si>
  <si>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</si>
  <si>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</si>
  <si>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</si>
  <si>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</si>
  <si>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</si>
  <si>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</si>
  <si>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</si>
  <si>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</si>
  <si>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</si>
  <si>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</si>
  <si>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</si>
  <si>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</si>
  <si>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</si>
  <si>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</si>
  <si>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</si>
  <si>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</si>
  <si>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</si>
  <si>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</si>
  <si>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</si>
  <si>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</si>
  <si>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</si>
  <si>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</si>
  <si>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</si>
  <si>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</si>
  <si>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</si>
  <si>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</si>
  <si>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</si>
  <si>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</si>
  <si>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</si>
  <si>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</si>
  <si>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</si>
  <si>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</si>
  <si>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</si>
  <si>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</si>
  <si>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</si>
  <si>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</si>
  <si>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</si>
  <si>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</si>
  <si>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</si>
  <si>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</si>
  <si>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</si>
  <si>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</si>
  <si>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</si>
  <si>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</si>
  <si>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</si>
  <si>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</si>
  <si>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</si>
  <si>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</si>
  <si>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</si>
  <si>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</si>
  <si>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</si>
  <si>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</si>
  <si>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</si>
  <si>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</si>
  <si>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</si>
  <si>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</si>
  <si>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</si>
  <si>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</si>
  <si>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</si>
  <si>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</si>
  <si>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</si>
  <si>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</si>
  <si>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</si>
  <si>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</si>
  <si>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</si>
  <si>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</si>
  <si>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</si>
  <si>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</si>
  <si>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</si>
  <si>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</si>
  <si>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</si>
  <si>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</si>
  <si>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</si>
  <si>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</si>
  <si>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</si>
  <si>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</si>
  <si>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</si>
  <si>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</si>
  <si>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</si>
  <si>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</si>
  <si>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</si>
  <si>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</si>
  <si>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</si>
  <si>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</si>
  <si>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</si>
  <si>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</si>
  <si>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</si>
  <si>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</si>
  <si>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</si>
  <si>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</si>
  <si>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</si>
  <si>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</si>
  <si>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</si>
  <si>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</si>
  <si>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</si>
  <si>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</si>
  <si>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</si>
  <si>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</si>
  <si>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</si>
  <si>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</si>
  <si>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</si>
  <si>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</si>
  <si>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</si>
  <si>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</si>
  <si>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</si>
  <si>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</si>
  <si>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</si>
  <si>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</si>
  <si>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</si>
  <si>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</si>
  <si>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</si>
  <si>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</si>
  <si>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</si>
  <si>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</si>
  <si>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</si>
  <si>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</si>
  <si>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</si>
  <si>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</si>
  <si>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</si>
  <si>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</si>
  <si>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</si>
  <si>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</si>
  <si>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</si>
  <si>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</si>
  <si>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</si>
  <si>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</si>
  <si>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</si>
  <si>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</si>
  <si>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</si>
  <si>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</si>
  <si>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</si>
  <si>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</si>
  <si>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</si>
  <si>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</si>
  <si>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</si>
  <si>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</si>
  <si>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</si>
  <si>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</si>
  <si>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</si>
  <si>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</si>
  <si>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</si>
  <si>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</si>
  <si>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</si>
  <si>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</si>
  <si>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</si>
  <si>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</si>
  <si>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</si>
  <si>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</si>
  <si>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</si>
  <si>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</si>
  <si>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</si>
  <si>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</si>
  <si>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</si>
  <si>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</si>
  <si>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</si>
  <si>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</si>
  <si>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</si>
  <si>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</si>
  <si>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</si>
  <si>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</si>
  <si>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</si>
  <si>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</si>
  <si>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</si>
  <si>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</si>
  <si>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</si>
  <si>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</si>
  <si>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</si>
  <si>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</si>
  <si>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</si>
  <si>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</si>
  <si>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</si>
  <si>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</si>
  <si>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</si>
  <si>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</si>
  <si>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</si>
  <si>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</si>
  <si>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</si>
  <si>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</si>
  <si>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</si>
  <si>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</si>
  <si>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</si>
  <si>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</si>
  <si>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</si>
  <si>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</si>
  <si>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</si>
  <si>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</si>
  <si>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</si>
  <si>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</si>
  <si>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</si>
  <si>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</si>
  <si>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</si>
  <si>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</si>
  <si>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</si>
  <si>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</si>
  <si>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</si>
  <si>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</si>
  <si>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</si>
  <si>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</si>
  <si>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</si>
  <si>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</si>
  <si>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</si>
  <si>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</si>
  <si>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</si>
  <si>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</si>
  <si>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</si>
  <si>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</si>
  <si>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</si>
  <si>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</si>
  <si>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</si>
  <si>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</si>
  <si>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</si>
  <si>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</si>
  <si>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</si>
  <si>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</si>
  <si>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</si>
  <si>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</si>
  <si>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</si>
  <si>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</si>
  <si>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</si>
  <si>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</si>
  <si>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</si>
  <si>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</si>
  <si>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</si>
  <si>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</si>
  <si>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</si>
  <si>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</si>
  <si>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</si>
  <si>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</si>
  <si>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</si>
  <si>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</si>
  <si>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</si>
  <si>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</si>
  <si>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</si>
  <si>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</si>
  <si>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</si>
  <si>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</si>
  <si>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</si>
  <si>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</si>
  <si>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</si>
  <si>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</si>
  <si>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</si>
  <si>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</si>
  <si>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</si>
  <si>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</si>
  <si>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</si>
  <si>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</si>
  <si>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</si>
  <si>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</si>
  <si>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</si>
  <si>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</si>
  <si>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</si>
  <si>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</si>
  <si>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</si>
  <si>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</si>
  <si>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</si>
  <si>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</si>
  <si>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</si>
  <si>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</si>
  <si>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</si>
  <si>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</si>
  <si>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</si>
  <si>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</si>
  <si>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</si>
  <si>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</si>
  <si>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</si>
  <si>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</si>
  <si>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</si>
  <si>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</si>
  <si>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</si>
  <si>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</si>
  <si>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</si>
  <si>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</si>
  <si>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</si>
  <si>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</si>
  <si>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</si>
  <si>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</si>
  <si>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</si>
  <si>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</si>
  <si>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</si>
  <si>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</si>
  <si>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</si>
  <si>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</si>
  <si>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</si>
  <si>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</si>
  <si>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</si>
  <si>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</si>
  <si>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</si>
  <si>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</si>
  <si>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</si>
  <si>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</si>
  <si>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</si>
  <si>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</si>
  <si>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</si>
  <si>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</si>
  <si>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</si>
  <si>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</si>
  <si>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</si>
  <si>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</si>
  <si>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</si>
  <si>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</si>
  <si>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</si>
  <si>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</si>
  <si>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</si>
  <si>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</si>
  <si>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</si>
  <si>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</si>
  <si>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</si>
  <si>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</si>
  <si>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</si>
  <si>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</si>
  <si>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</si>
  <si>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</si>
  <si>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</si>
  <si>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</si>
  <si>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</si>
  <si>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</si>
  <si>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</si>
  <si>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</si>
  <si>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</si>
  <si>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</si>
  <si>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</si>
  <si>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</si>
  <si>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</si>
  <si>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</si>
  <si>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</si>
  <si>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</si>
  <si>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</si>
  <si>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</si>
  <si>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</si>
  <si>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</si>
  <si>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</si>
  <si>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</si>
  <si>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</si>
  <si>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</si>
  <si>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</si>
  <si>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</si>
  <si>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</si>
  <si>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</si>
  <si>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</si>
  <si>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</si>
  <si>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</si>
  <si>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</si>
  <si>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</si>
  <si>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</si>
  <si>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</si>
  <si>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</si>
  <si>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</si>
  <si>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</si>
  <si>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</si>
  <si>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</si>
  <si>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</si>
  <si>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</si>
  <si>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</si>
  <si>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</si>
  <si>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</si>
  <si>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</si>
  <si>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</si>
  <si>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</si>
  <si>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</si>
  <si>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</si>
  <si>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</si>
  <si>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</si>
  <si>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</si>
  <si>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</si>
  <si>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</si>
  <si>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</si>
  <si>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</si>
  <si>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</si>
  <si>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</si>
  <si>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</si>
  <si>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</si>
  <si>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</si>
  <si>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</si>
  <si>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</si>
  <si>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</si>
  <si>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</si>
  <si>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</si>
  <si>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</si>
  <si>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</si>
  <si>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</si>
  <si>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</si>
  <si>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</si>
  <si>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</si>
  <si>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</si>
  <si>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</si>
  <si>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</si>
  <si>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</si>
  <si>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</si>
  <si>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</si>
  <si>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</si>
  <si>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</si>
  <si>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</si>
  <si>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</si>
  <si>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</si>
  <si>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</si>
  <si>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</si>
  <si>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</si>
  <si>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</si>
  <si>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</si>
  <si>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</si>
  <si>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</si>
  <si>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</si>
  <si>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</si>
  <si>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</si>
  <si>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</si>
  <si>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</si>
  <si>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</si>
  <si>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</si>
  <si>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</si>
  <si>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</si>
  <si>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</si>
  <si>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</si>
  <si>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</si>
  <si>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</si>
  <si>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</si>
  <si>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</si>
  <si>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</si>
  <si>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</si>
  <si>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</si>
  <si>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</si>
  <si>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</si>
  <si>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</si>
  <si>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</si>
  <si>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</si>
  <si>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</si>
  <si>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</si>
  <si>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</si>
  <si>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</si>
  <si>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</si>
  <si>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</si>
  <si>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</si>
  <si>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</si>
  <si>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</si>
  <si>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</si>
  <si>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</si>
  <si>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</si>
  <si>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</si>
  <si>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</si>
  <si>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</si>
  <si>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</si>
  <si>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</si>
  <si>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</si>
  <si>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</si>
  <si>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</si>
  <si>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</si>
  <si>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</si>
  <si>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</si>
  <si>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</si>
  <si>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</si>
  <si>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</si>
  <si>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</si>
  <si>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</si>
  <si>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</si>
  <si>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</si>
  <si>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</si>
  <si>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</si>
  <si>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</si>
  <si>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</si>
  <si>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</si>
  <si>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</si>
  <si>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</si>
  <si>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</si>
  <si>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</si>
  <si>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</si>
  <si>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</si>
  <si>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</si>
  <si>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</si>
  <si>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</si>
  <si>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</si>
  <si>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</si>
  <si>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</si>
  <si>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</si>
  <si>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</si>
  <si>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</si>
  <si>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</si>
  <si>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</si>
  <si>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</si>
  <si>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</si>
  <si>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</si>
  <si>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</si>
  <si>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</si>
  <si>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</si>
  <si>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</si>
  <si>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</si>
  <si>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</si>
  <si>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</si>
  <si>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</si>
  <si>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</si>
  <si>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</si>
  <si>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</si>
  <si>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</si>
  <si>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</si>
  <si>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</si>
  <si>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</si>
  <si>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</si>
  <si>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</si>
  <si>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</si>
  <si>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</si>
  <si>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</si>
  <si>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</si>
  <si>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</si>
  <si>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</si>
  <si>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</si>
  <si>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</si>
  <si>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</si>
  <si>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</si>
  <si>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</si>
  <si>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</si>
  <si>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</si>
  <si>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</si>
  <si>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</si>
  <si>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</si>
  <si>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</si>
  <si>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</si>
  <si>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</si>
  <si>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</si>
  <si>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</si>
  <si>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</si>
  <si>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</si>
  <si>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</si>
  <si>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</si>
  <si>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</si>
  <si>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</si>
  <si>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</si>
  <si>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</si>
  <si>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</si>
  <si>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</si>
  <si>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</si>
  <si>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</si>
  <si>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</si>
  <si>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</si>
  <si>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</si>
  <si>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</si>
  <si>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</si>
  <si>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</si>
  <si>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</si>
  <si>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</si>
  <si>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</si>
  <si>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</si>
  <si>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</si>
  <si>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</si>
  <si>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</si>
  <si>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</si>
  <si>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</si>
  <si>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</si>
  <si>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</si>
  <si>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</si>
  <si>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</si>
  <si>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</si>
  <si>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</si>
  <si>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</si>
  <si>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</si>
  <si>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</si>
  <si>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</si>
  <si>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</si>
  <si>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</si>
  <si>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</si>
  <si>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</si>
  <si>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</si>
  <si>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</si>
  <si>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</si>
  <si>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</si>
  <si>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</si>
  <si>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</si>
  <si>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</si>
  <si>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</si>
  <si>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</si>
  <si>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</si>
  <si>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</si>
  <si>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</si>
  <si>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</si>
  <si>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</si>
  <si>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</si>
  <si>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</si>
  <si>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</si>
  <si>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</si>
  <si>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</si>
  <si>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</si>
  <si>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</si>
  <si>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</si>
  <si>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</si>
  <si>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</si>
  <si>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</si>
  <si>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</si>
  <si>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</si>
  <si>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</si>
  <si>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</si>
  <si>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</si>
  <si>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</si>
  <si>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</si>
  <si>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</si>
  <si>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</si>
  <si>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</si>
  <si>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</si>
  <si>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</si>
  <si>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</si>
  <si>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</si>
  <si>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</si>
  <si>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</si>
  <si>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</si>
  <si>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</si>
  <si>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</si>
  <si>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</si>
  <si>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</si>
  <si>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</si>
  <si>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</si>
  <si>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</si>
  <si>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</si>
  <si>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</si>
  <si>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</si>
  <si>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</si>
  <si>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</si>
  <si>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</si>
  <si>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</si>
  <si>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</si>
  <si>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</si>
  <si>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</si>
  <si>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</si>
  <si>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</si>
  <si>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</si>
  <si>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</si>
  <si>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</si>
  <si>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</si>
  <si>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</si>
  <si>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</si>
  <si>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</si>
  <si>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</si>
  <si>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</si>
  <si>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</si>
  <si>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</si>
  <si>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</si>
  <si>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</si>
  <si>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</si>
  <si>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</si>
  <si>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</si>
  <si>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</si>
  <si>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</si>
  <si>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</si>
  <si>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</si>
  <si>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</si>
  <si>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</si>
  <si>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</si>
  <si>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</si>
  <si>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</si>
  <si>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</si>
  <si>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</si>
  <si>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</si>
  <si>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</si>
  <si>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</si>
  <si>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</si>
  <si>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</si>
  <si>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</si>
  <si>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</si>
  <si>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</si>
  <si>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</si>
  <si>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</si>
  <si>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</si>
  <si>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</si>
  <si>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</si>
  <si>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</si>
  <si>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</si>
  <si>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</si>
  <si>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</si>
  <si>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</si>
  <si>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</si>
  <si>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</si>
  <si>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</si>
  <si>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</si>
  <si>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</si>
  <si>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</si>
  <si>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</si>
  <si>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</si>
  <si>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</si>
  <si>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</si>
  <si>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</si>
  <si>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</si>
  <si>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</si>
  <si>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</si>
  <si>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</si>
  <si>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</si>
  <si>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</si>
  <si>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</si>
  <si>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</si>
  <si>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</si>
  <si>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</si>
  <si>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</si>
  <si>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</si>
  <si>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</si>
  <si>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</si>
  <si>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</si>
  <si>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</si>
  <si>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</si>
  <si>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</si>
  <si>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</si>
  <si>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</si>
  <si>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</si>
  <si>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</si>
  <si>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</si>
  <si>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</si>
  <si>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</si>
  <si>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</si>
  <si>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</si>
  <si>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</si>
  <si>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</si>
  <si>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</si>
  <si>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</si>
  <si>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</si>
  <si>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</si>
  <si>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</si>
  <si>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</si>
  <si>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</si>
  <si>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</si>
  <si>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</si>
  <si>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</si>
  <si>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</si>
  <si>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</si>
  <si>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</si>
  <si>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</si>
  <si>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</si>
  <si>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</si>
  <si>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</si>
  <si>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</si>
  <si>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</si>
  <si>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</si>
  <si>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</si>
  <si>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</si>
  <si>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</si>
  <si>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</si>
  <si>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</si>
  <si>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</si>
  <si>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</si>
  <si>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</si>
  <si>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</si>
  <si>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</si>
  <si>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</si>
  <si>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</si>
  <si>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</si>
  <si>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</si>
  <si>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</si>
  <si>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</si>
  <si>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</si>
  <si>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</si>
  <si>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</si>
  <si>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</si>
  <si>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</si>
  <si>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</si>
  <si>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</si>
  <si>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</si>
  <si>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</si>
  <si>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</si>
  <si>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</si>
  <si>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</si>
  <si>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</si>
  <si>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</si>
  <si>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</si>
  <si>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</si>
  <si>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</si>
  <si>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</si>
  <si>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</si>
  <si>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</si>
  <si>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</si>
  <si>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</si>
  <si>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</si>
  <si>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</si>
  <si>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</si>
  <si>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</si>
  <si>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</si>
  <si>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</si>
  <si>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</si>
  <si>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</si>
  <si>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</si>
  <si>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</si>
  <si>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</si>
  <si>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</si>
  <si>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</si>
  <si>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</si>
  <si>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</si>
  <si>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</si>
  <si>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</si>
  <si>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</si>
  <si>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</si>
  <si>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</si>
  <si>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</si>
  <si>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</si>
  <si>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</si>
  <si>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</si>
  <si>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</si>
  <si>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</si>
  <si>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</si>
  <si>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</si>
  <si>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</si>
  <si>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</si>
  <si>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</si>
  <si>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</si>
  <si>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</si>
  <si>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</si>
  <si>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</si>
  <si>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</si>
  <si>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</si>
  <si>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</si>
  <si>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</si>
  <si>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</si>
  <si>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</si>
  <si>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</si>
  <si>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</si>
  <si>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</si>
  <si>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</si>
  <si>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</si>
  <si>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</si>
  <si>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</si>
  <si>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</si>
  <si>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</si>
  <si>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</si>
  <si>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</si>
  <si>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</si>
  <si>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</si>
  <si>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</si>
  <si>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</si>
  <si>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</si>
  <si>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</si>
  <si>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</si>
  <si>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</si>
  <si>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</si>
  <si>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</si>
  <si>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</si>
  <si>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</si>
  <si>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</si>
  <si>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</si>
  <si>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</si>
  <si>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</si>
  <si>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</si>
  <si>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</si>
  <si>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</si>
  <si>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</si>
  <si>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</si>
  <si>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</si>
  <si>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</si>
  <si>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</si>
  <si>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</si>
  <si>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</si>
  <si>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</si>
  <si>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</si>
  <si>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</si>
  <si>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</si>
  <si>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</si>
  <si>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</si>
  <si>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</si>
  <si>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</si>
  <si>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</si>
  <si>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</si>
  <si>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</si>
  <si>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</si>
  <si>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</si>
  <si>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</si>
  <si>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</si>
  <si>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</si>
  <si>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</si>
  <si>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</si>
  <si>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</si>
  <si>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</si>
  <si>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</si>
  <si>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</si>
  <si>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</si>
  <si>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</si>
  <si>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</si>
  <si>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</si>
  <si>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</si>
  <si>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</si>
  <si>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</si>
  <si>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</si>
  <si>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</si>
  <si>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</si>
  <si>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</si>
  <si>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</si>
  <si>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</si>
  <si>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</si>
  <si>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</si>
  <si>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</si>
  <si>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</si>
  <si>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</si>
  <si>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</si>
  <si>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</si>
  <si>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</si>
  <si>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</si>
  <si>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</si>
  <si>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</si>
  <si>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</si>
  <si>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</si>
  <si>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</si>
  <si>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</si>
  <si>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</si>
  <si>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</si>
  <si>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</si>
  <si>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</si>
  <si>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</si>
  <si>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</si>
  <si>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</si>
  <si>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</si>
  <si>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</si>
  <si>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</si>
  <si>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</si>
  <si>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</si>
  <si>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</si>
  <si>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</si>
  <si>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</si>
  <si>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</si>
  <si>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</si>
  <si>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</si>
  <si>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</si>
  <si>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</si>
  <si>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</si>
  <si>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</si>
  <si>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</si>
  <si>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</si>
  <si>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</si>
  <si>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</si>
  <si>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</si>
  <si>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</si>
  <si>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</si>
  <si>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</si>
  <si>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</si>
  <si>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</si>
  <si>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</si>
  <si>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</si>
  <si>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</si>
  <si>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</si>
  <si>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</si>
  <si>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</si>
  <si>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</si>
  <si>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</si>
  <si>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</si>
  <si>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</si>
  <si>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</si>
  <si>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</si>
  <si>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</si>
  <si>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</si>
  <si>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</si>
  <si>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</si>
  <si>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</si>
  <si>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</si>
  <si>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</si>
  <si>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</si>
  <si>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</si>
  <si>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</si>
  <si>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</si>
  <si>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</si>
  <si>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</si>
  <si>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</si>
  <si>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</si>
  <si>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</si>
  <si>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</si>
  <si>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</si>
  <si>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</si>
  <si>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</si>
  <si>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</si>
  <si>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</si>
  <si>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</si>
  <si>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</si>
  <si>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</si>
  <si>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</si>
  <si>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</si>
  <si>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</si>
  <si>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</si>
  <si>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</si>
  <si>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</si>
  <si>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</si>
  <si>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</si>
  <si>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</si>
  <si>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</si>
  <si>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</si>
  <si>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</si>
  <si>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</si>
  <si>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</si>
  <si>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</si>
  <si>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</si>
  <si>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</si>
  <si>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</si>
  <si>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</si>
  <si>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</si>
  <si>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</si>
  <si>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</si>
  <si>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</si>
  <si>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</si>
  <si>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</si>
  <si>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</si>
  <si>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</si>
  <si>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</si>
  <si>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</si>
  <si>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</si>
  <si>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</si>
  <si>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</si>
  <si>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</si>
  <si>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</si>
  <si>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</si>
  <si>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</si>
  <si>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</si>
  <si>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</si>
  <si>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</si>
  <si>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</si>
  <si>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</si>
  <si>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</si>
  <si>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</si>
  <si>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</si>
  <si>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</si>
  <si>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</si>
  <si>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</si>
  <si>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</si>
  <si>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</si>
  <si>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</si>
  <si>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</si>
  <si>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</si>
  <si>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</si>
  <si>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</si>
  <si>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</si>
  <si>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</si>
  <si>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</si>
  <si>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</si>
  <si>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</si>
  <si>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</si>
  <si>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</si>
  <si>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</si>
  <si>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</si>
  <si>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</si>
  <si>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</si>
  <si>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</si>
  <si>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</si>
  <si>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</si>
  <si>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</si>
  <si>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</si>
  <si>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</si>
  <si>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</si>
  <si>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</si>
  <si>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</si>
  <si>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</si>
  <si>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</si>
  <si>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</si>
  <si>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</si>
  <si>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</si>
  <si>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</si>
  <si>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</si>
  <si>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</si>
  <si>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</si>
  <si>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</si>
  <si>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</si>
  <si>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</si>
  <si>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</si>
  <si>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</si>
  <si>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</si>
  <si>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</si>
  <si>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</si>
  <si>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</si>
  <si>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</si>
  <si>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</si>
  <si>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</si>
  <si>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</si>
  <si>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</si>
  <si>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</si>
  <si>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</si>
  <si>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</si>
  <si>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</si>
  <si>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</si>
  <si>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</si>
  <si>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</si>
  <si>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</si>
  <si>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</si>
  <si>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</si>
  <si>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</si>
  <si>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</si>
  <si>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</si>
  <si>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</si>
  <si>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</si>
  <si>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</si>
  <si>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</si>
  <si>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</si>
  <si>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</si>
  <si>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</si>
  <si>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</si>
  <si>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</si>
  <si>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</si>
  <si>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</si>
  <si>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</si>
  <si>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</si>
  <si>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</si>
  <si>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</si>
  <si>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</si>
  <si>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</si>
  <si>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</si>
  <si>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</si>
  <si>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</si>
  <si>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</si>
  <si>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</si>
  <si>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</si>
  <si>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</si>
  <si>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</si>
  <si>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</si>
  <si>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</si>
  <si>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</si>
  <si>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</si>
  <si>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</si>
  <si>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</si>
  <si>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</si>
  <si>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</si>
  <si>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</si>
  <si>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</si>
  <si>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</si>
  <si>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</si>
  <si>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</si>
  <si>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</si>
  <si>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</si>
  <si>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</si>
  <si>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</si>
  <si>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</si>
  <si>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</si>
  <si>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</si>
  <si>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</si>
  <si>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</si>
  <si>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</si>
  <si>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</si>
  <si>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</si>
  <si>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</si>
  <si>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</si>
  <si>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</si>
  <si>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</si>
  <si>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</si>
  <si>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</si>
  <si>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</si>
  <si>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</si>
  <si>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</si>
  <si>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</si>
  <si>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</si>
  <si>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</si>
  <si>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</si>
  <si>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</si>
  <si>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</si>
  <si>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</si>
  <si>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</si>
  <si>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</si>
  <si>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</si>
  <si>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</si>
  <si>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</si>
  <si>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</si>
  <si>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</si>
  <si>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</si>
  <si>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</si>
  <si>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</si>
  <si>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</si>
  <si>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</si>
  <si>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</si>
  <si>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</si>
  <si>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</si>
  <si>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</si>
  <si>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</si>
  <si>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</si>
  <si>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</si>
  <si>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</si>
  <si>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</si>
  <si>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</si>
  <si>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</si>
  <si>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</si>
  <si>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</si>
  <si>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</si>
  <si>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</si>
  <si>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</si>
  <si>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</si>
  <si>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</si>
  <si>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</si>
  <si>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</si>
  <si>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</si>
  <si>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</si>
  <si>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</si>
  <si>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</si>
  <si>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</si>
  <si>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</si>
  <si>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</si>
  <si>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</si>
  <si>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</si>
  <si>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</si>
  <si>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</si>
  <si>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</si>
  <si>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</si>
  <si>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</si>
  <si>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</si>
  <si>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</si>
  <si>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</si>
  <si>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</si>
  <si>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</si>
  <si>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</si>
  <si>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</si>
  <si>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</si>
  <si>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</si>
  <si>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</si>
  <si>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</si>
  <si>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</si>
  <si>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</si>
  <si>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</si>
  <si>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</si>
  <si>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</si>
  <si>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</si>
  <si>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</si>
  <si>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</si>
  <si>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</si>
  <si>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</si>
  <si>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</si>
  <si>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</si>
  <si>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</si>
  <si>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</si>
  <si>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</si>
  <si>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</si>
  <si>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</si>
  <si>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</si>
  <si>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</si>
  <si>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</si>
  <si>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</si>
  <si>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</si>
  <si>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</si>
  <si>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</si>
  <si>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</si>
  <si>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</si>
  <si>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</si>
  <si>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</si>
  <si>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</si>
  <si>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</si>
  <si>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</si>
  <si>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</si>
  <si>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</si>
  <si>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</si>
  <si>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</si>
  <si>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</si>
  <si>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</si>
  <si>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</si>
  <si>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</si>
  <si>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</si>
  <si>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</si>
  <si>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</si>
  <si>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</si>
  <si>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</si>
  <si>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</si>
  <si>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</si>
  <si>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</si>
  <si>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</si>
  <si>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</si>
  <si>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</si>
  <si>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</si>
  <si>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</si>
  <si>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</si>
  <si>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</si>
  <si>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</si>
  <si>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</si>
  <si>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</si>
  <si>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</si>
  <si>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</si>
  <si>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</si>
  <si>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</si>
  <si>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</si>
  <si>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</si>
  <si>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</si>
  <si>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</si>
  <si>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</si>
  <si>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</si>
  <si>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</si>
  <si>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</si>
  <si>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</si>
  <si>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</si>
  <si>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</si>
  <si>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</si>
  <si>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</si>
  <si>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</si>
  <si>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</si>
  <si>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</si>
  <si>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</si>
  <si>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</si>
  <si>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</si>
  <si>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</si>
  <si>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</si>
  <si>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</si>
  <si>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</si>
  <si>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</si>
  <si>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</si>
  <si>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</si>
  <si>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</si>
  <si>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</si>
  <si>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</si>
  <si>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</si>
  <si>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</si>
  <si>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</si>
  <si>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</si>
  <si>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</si>
  <si>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</si>
  <si>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</si>
  <si>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</si>
  <si>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</si>
  <si>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</si>
  <si>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</si>
  <si>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</si>
  <si>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</si>
  <si>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</si>
  <si>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</si>
  <si>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</si>
  <si>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</si>
  <si>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</si>
  <si>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</si>
  <si>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</si>
  <si>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</si>
  <si>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</si>
  <si>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</si>
  <si>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</si>
  <si>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</si>
  <si>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</si>
  <si>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</si>
  <si>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</si>
  <si>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</si>
  <si>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</si>
  <si>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</si>
  <si>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</si>
  <si>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</si>
  <si>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</si>
  <si>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</si>
  <si>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</si>
  <si>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</si>
  <si>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</si>
  <si>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</si>
  <si>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</si>
  <si>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</si>
  <si>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</si>
  <si>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</si>
  <si>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</si>
  <si>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</si>
  <si>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</si>
  <si>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</si>
  <si>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</si>
  <si>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</si>
  <si>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</si>
  <si>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</si>
  <si>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</si>
  <si>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</si>
  <si>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</si>
  <si>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</si>
  <si>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</si>
  <si>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</si>
  <si>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</si>
  <si>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</si>
  <si>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</si>
  <si>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</si>
  <si>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</si>
  <si>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</si>
  <si>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</si>
  <si>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</si>
  <si>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</si>
  <si>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</si>
  <si>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</si>
  <si>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</si>
  <si>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</si>
  <si>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</si>
  <si>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</si>
  <si>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</si>
  <si>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</si>
  <si>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</si>
  <si>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</si>
  <si>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</si>
  <si>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</si>
  <si>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</si>
  <si>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</si>
  <si>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</si>
  <si>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</si>
  <si>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</si>
  <si>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</si>
  <si>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</si>
  <si>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</si>
  <si>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</si>
  <si>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</si>
  <si>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</si>
  <si>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</si>
  <si>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</si>
  <si>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</si>
  <si>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</si>
  <si>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</si>
  <si>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</si>
  <si>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</si>
  <si>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</si>
  <si>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</si>
  <si>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</si>
  <si>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</si>
  <si>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</si>
  <si>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</si>
  <si>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</si>
  <si>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</si>
  <si>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</si>
  <si>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</si>
  <si>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</si>
  <si>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</si>
  <si>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</si>
  <si>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</si>
  <si>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</si>
  <si>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</si>
  <si>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</si>
  <si>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</si>
  <si>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</si>
  <si>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</si>
  <si>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</si>
  <si>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</si>
  <si>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</si>
  <si>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</si>
  <si>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</si>
  <si>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</si>
  <si>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</si>
  <si>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</si>
  <si>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</si>
  <si>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</si>
  <si>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</si>
  <si>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</si>
  <si>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</si>
  <si>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</si>
  <si>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</si>
  <si>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</si>
  <si>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</si>
  <si>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</si>
  <si>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</si>
  <si>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</si>
  <si>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</si>
  <si>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</si>
  <si>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</si>
  <si>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</si>
  <si>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</si>
  <si>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</si>
  <si>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</si>
  <si>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</si>
  <si>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</si>
  <si>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</si>
  <si>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</si>
  <si>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</si>
  <si>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</si>
  <si>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</si>
  <si>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</si>
  <si>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</si>
  <si>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</si>
  <si>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</si>
  <si>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</si>
  <si>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</si>
  <si>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</si>
  <si>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</si>
  <si>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</si>
  <si>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</si>
  <si>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</si>
  <si>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</si>
  <si>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</si>
  <si>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</si>
  <si>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</si>
  <si>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</si>
  <si>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</si>
  <si>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</si>
  <si>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</si>
  <si>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</si>
  <si>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</si>
  <si>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</si>
  <si>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</si>
  <si>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</si>
  <si>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</si>
  <si>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</si>
  <si>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</si>
  <si>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</si>
  <si>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</si>
  <si>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</si>
  <si>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</si>
  <si>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</si>
  <si>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</si>
  <si>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</si>
  <si>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</si>
  <si>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</si>
  <si>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</si>
  <si>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</si>
  <si>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</si>
  <si>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</si>
  <si>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</si>
  <si>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</si>
  <si>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</si>
  <si>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</si>
  <si>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</si>
  <si>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</si>
  <si>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</si>
  <si>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</si>
  <si>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</si>
  <si>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</si>
  <si>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</si>
  <si>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</si>
  <si>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</si>
  <si>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</si>
  <si>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</si>
  <si>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</si>
  <si>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</si>
  <si>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</si>
  <si>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</si>
  <si>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</si>
  <si>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</si>
  <si>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</si>
  <si>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</si>
  <si>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</si>
  <si>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</si>
  <si>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</si>
  <si>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</si>
  <si>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</si>
  <si>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</si>
  <si>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</si>
  <si>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</si>
  <si>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</si>
  <si>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</si>
  <si>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</si>
  <si>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</si>
  <si>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</si>
  <si>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</si>
  <si>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</si>
  <si>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</si>
  <si>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</si>
  <si>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</si>
  <si>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</si>
  <si>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</si>
  <si>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</si>
  <si>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</si>
  <si>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</si>
  <si>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</si>
  <si>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</si>
  <si>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</si>
  <si>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</si>
  <si>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</si>
  <si>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</si>
  <si>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</si>
  <si>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</si>
  <si>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</si>
  <si>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</si>
  <si>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</si>
  <si>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</si>
  <si>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</si>
  <si>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</si>
  <si>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</si>
  <si>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</si>
  <si>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</si>
  <si>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</si>
  <si>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</si>
  <si>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</si>
  <si>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</si>
  <si>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</si>
  <si>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</si>
  <si>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</si>
  <si>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</si>
  <si>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</si>
  <si>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</si>
  <si>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</si>
  <si>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</si>
  <si>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</si>
  <si>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</si>
  <si>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</si>
  <si>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</si>
  <si>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</si>
  <si>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</si>
  <si>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</si>
  <si>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</si>
  <si>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</si>
  <si>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</si>
  <si>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</si>
  <si>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</si>
  <si>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</si>
  <si>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</si>
  <si>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</si>
  <si>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</si>
  <si>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</si>
  <si>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</si>
  <si>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</si>
  <si>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</si>
  <si>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</si>
  <si>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</si>
  <si>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</si>
  <si>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</si>
  <si>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</si>
  <si>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</si>
  <si>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</si>
  <si>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</si>
  <si>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</si>
  <si>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</si>
  <si>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</si>
  <si>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</si>
  <si>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</si>
  <si>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</si>
  <si>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</si>
  <si>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</si>
  <si>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</si>
  <si>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</si>
  <si>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</si>
  <si>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</si>
  <si>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</si>
  <si>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</si>
  <si>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</si>
  <si>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</si>
  <si>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</si>
  <si>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</si>
  <si>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</si>
  <si>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</si>
  <si>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</si>
  <si>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</si>
  <si>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</si>
  <si>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</si>
  <si>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</si>
  <si>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</si>
  <si>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</si>
  <si>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</si>
  <si>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</si>
  <si>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</si>
  <si>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</si>
  <si>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</si>
  <si>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</si>
  <si>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</si>
  <si>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</si>
  <si>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</si>
  <si>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</si>
  <si>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</si>
  <si>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</si>
  <si>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</si>
  <si>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</si>
  <si>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</si>
  <si>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</si>
  <si>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</si>
  <si>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</si>
  <si>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</si>
  <si>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</si>
  <si>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</si>
  <si>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</si>
  <si>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</si>
  <si>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</si>
  <si>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</si>
  <si>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</si>
  <si>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</si>
  <si>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</si>
  <si>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</si>
  <si>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</si>
  <si>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</si>
  <si>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</si>
  <si>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</si>
  <si>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</si>
  <si>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</si>
  <si>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</si>
  <si>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</si>
  <si>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</si>
  <si>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</si>
  <si>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</si>
  <si>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</si>
  <si>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</si>
  <si>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</si>
  <si>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</si>
  <si>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</si>
  <si>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</si>
  <si>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</si>
  <si>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</si>
  <si>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</si>
  <si>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</si>
  <si>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</si>
  <si>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</si>
  <si>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</si>
  <si>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</si>
  <si>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</si>
  <si>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</si>
  <si>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</si>
  <si>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</si>
  <si>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</si>
  <si>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</si>
  <si>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</si>
  <si>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</si>
  <si>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</si>
  <si>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</si>
  <si>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</si>
  <si>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</si>
  <si>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</si>
  <si>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</si>
  <si>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</si>
  <si>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</si>
  <si>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</si>
  <si>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</si>
  <si>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</si>
  <si>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</si>
  <si>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</si>
  <si>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</si>
  <si>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</si>
  <si>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</si>
  <si>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</si>
  <si>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</si>
  <si>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</si>
  <si>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</si>
  <si>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</si>
  <si>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</si>
  <si>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</si>
  <si>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</si>
  <si>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</si>
  <si>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</si>
  <si>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</si>
  <si>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</si>
  <si>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</si>
  <si>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</si>
  <si>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</si>
  <si>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</si>
  <si>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</si>
  <si>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</si>
  <si>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</si>
  <si>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</si>
  <si>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</si>
  <si>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</si>
  <si>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</si>
  <si>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</si>
  <si>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</si>
  <si>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</si>
  <si>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</si>
  <si>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</si>
  <si>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</si>
  <si>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</si>
  <si>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</si>
  <si>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</si>
  <si>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</si>
  <si>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</si>
  <si>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</si>
  <si>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</si>
  <si>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</si>
  <si>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</si>
  <si>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</si>
  <si>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</si>
  <si>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</si>
  <si>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</si>
  <si>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</si>
  <si>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</si>
  <si>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</si>
  <si>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</si>
  <si>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</si>
  <si>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</si>
  <si>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</si>
  <si>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</si>
  <si>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</si>
  <si>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</si>
  <si>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</si>
  <si>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</si>
  <si>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</si>
  <si>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</si>
  <si>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</si>
  <si>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</si>
  <si>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</si>
  <si>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</si>
  <si>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</si>
  <si>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</si>
  <si>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</si>
  <si>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</si>
  <si>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</si>
  <si>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</si>
  <si>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</si>
  <si>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</si>
  <si>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</si>
  <si>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</si>
  <si>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</si>
  <si>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</si>
  <si>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</si>
  <si>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</si>
  <si>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</si>
  <si>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</si>
  <si>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</si>
  <si>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</si>
  <si>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</si>
  <si>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</si>
  <si>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</si>
  <si>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</si>
  <si>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</si>
  <si>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</si>
  <si>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</si>
  <si>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</si>
  <si>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</si>
  <si>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</si>
  <si>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</si>
  <si>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</si>
  <si>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</si>
  <si>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</si>
  <si>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</si>
  <si>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</si>
  <si>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</si>
  <si>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</si>
  <si>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</si>
  <si>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</si>
  <si>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</si>
  <si>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</si>
  <si>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</si>
  <si>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</si>
  <si>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</si>
  <si>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</si>
  <si>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</si>
  <si>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</si>
  <si>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</si>
  <si>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</si>
  <si>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</si>
  <si>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</si>
  <si>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</si>
  <si>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</si>
  <si>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</si>
  <si>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</si>
  <si>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</si>
  <si>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</si>
  <si>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</si>
  <si>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</si>
  <si>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</si>
  <si>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</si>
  <si>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</si>
  <si>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</si>
  <si>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</si>
  <si>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</si>
  <si>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</si>
  <si>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</si>
  <si>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</si>
  <si>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</si>
  <si>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</si>
  <si>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</si>
  <si>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</si>
  <si>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</si>
  <si>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</si>
  <si>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</si>
  <si>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</si>
  <si>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</si>
  <si>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</si>
  <si>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</si>
  <si>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</si>
  <si>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</si>
  <si>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</si>
  <si>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</si>
  <si>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</si>
  <si>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</si>
  <si>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</si>
  <si>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</si>
  <si>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</si>
  <si>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</si>
  <si>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</si>
  <si>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</si>
  <si>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</si>
  <si>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</si>
  <si>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</si>
  <si>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</si>
  <si>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</si>
  <si>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</si>
  <si>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</si>
  <si>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</si>
  <si>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</si>
  <si>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</si>
  <si>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</si>
  <si>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</si>
  <si>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</si>
  <si>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</si>
  <si>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</si>
  <si>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</si>
  <si>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</si>
  <si>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</si>
  <si>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</si>
  <si>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</si>
  <si>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</si>
  <si>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</si>
  <si>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</si>
  <si>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</si>
  <si>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</si>
  <si>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</si>
  <si>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</si>
  <si>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</si>
  <si>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</si>
  <si>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</si>
  <si>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</si>
  <si>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</si>
  <si>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</si>
  <si>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</si>
  <si>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</si>
  <si>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</si>
  <si>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</si>
  <si>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</si>
  <si>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</si>
  <si>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</si>
  <si>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</si>
  <si>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</si>
  <si>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</si>
  <si>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</si>
  <si>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</si>
  <si>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</si>
  <si>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</si>
  <si>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</si>
  <si>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</si>
  <si>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</si>
  <si>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</si>
  <si>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</si>
  <si>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</si>
  <si>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</si>
  <si>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</si>
  <si>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</si>
  <si>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</si>
  <si>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</si>
  <si>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</si>
  <si>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</si>
  <si>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</si>
  <si>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</si>
  <si>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</si>
  <si>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</si>
  <si>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</si>
  <si>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</si>
  <si>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</si>
  <si>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</si>
  <si>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</si>
  <si>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</si>
  <si>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</si>
  <si>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</si>
  <si>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</si>
  <si>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</si>
  <si>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</si>
  <si>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</si>
  <si>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</si>
  <si>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</si>
  <si>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</si>
  <si>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</si>
  <si>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</si>
  <si>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</si>
  <si>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</si>
  <si>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</si>
  <si>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</si>
  <si>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</si>
  <si>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</si>
  <si>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</si>
  <si>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</si>
  <si>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</si>
  <si>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</si>
  <si>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</si>
  <si>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</si>
  <si>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</si>
  <si>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</si>
  <si>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</si>
  <si>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</si>
  <si>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</si>
  <si>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</si>
  <si>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</si>
  <si>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</si>
  <si>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</si>
  <si>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</si>
  <si>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</si>
  <si>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</si>
  <si>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</si>
  <si>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</si>
  <si>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</si>
  <si>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</si>
  <si>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</si>
  <si>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</si>
  <si>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</si>
  <si>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</si>
  <si>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</si>
  <si>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</si>
  <si>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</si>
  <si>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</si>
  <si>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</si>
  <si>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</si>
  <si>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</si>
  <si>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</si>
  <si>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</si>
  <si>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</si>
  <si>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</si>
  <si>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</si>
  <si>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</si>
  <si>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</si>
  <si>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</si>
  <si>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</si>
  <si>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</si>
  <si>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</si>
  <si>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</si>
  <si>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</si>
  <si>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</si>
  <si>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</si>
  <si>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</si>
  <si>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</si>
  <si>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</si>
  <si>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</si>
  <si>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</si>
  <si>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</si>
  <si>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</si>
  <si>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</si>
  <si>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</si>
  <si>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</si>
  <si>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</si>
  <si>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</si>
  <si>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</si>
  <si>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</si>
  <si>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</si>
  <si>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</si>
  <si>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</si>
  <si>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</si>
  <si>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</si>
  <si>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</si>
  <si>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</si>
  <si>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</si>
  <si>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</si>
  <si>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</si>
  <si>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</si>
  <si>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</si>
  <si>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</si>
  <si>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</si>
  <si>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</si>
  <si>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</si>
  <si>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</si>
  <si>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</si>
  <si>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</si>
  <si>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</si>
  <si>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</si>
  <si>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</si>
  <si>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</si>
  <si>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</si>
  <si>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</si>
  <si>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</si>
  <si>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</si>
  <si>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</si>
  <si>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</si>
  <si>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</si>
  <si>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</si>
  <si>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</si>
  <si>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</si>
  <si>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</si>
  <si>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</si>
  <si>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</si>
  <si>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</si>
  <si>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</si>
  <si>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</si>
  <si>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</si>
  <si>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</si>
  <si>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</si>
  <si>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</si>
  <si>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</si>
  <si>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</si>
  <si>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</si>
  <si>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</si>
  <si>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</si>
  <si>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</si>
  <si>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</si>
  <si>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</si>
  <si>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</si>
  <si>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</si>
  <si>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</si>
  <si>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</si>
  <si>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</si>
  <si>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</si>
  <si>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</si>
  <si>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</si>
  <si>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</si>
  <si>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</si>
  <si>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</si>
  <si>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</si>
  <si>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</si>
  <si>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</si>
  <si>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</si>
  <si>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</si>
  <si>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</si>
  <si>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</si>
  <si>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</si>
  <si>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</si>
  <si>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</si>
  <si>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</si>
  <si>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</si>
  <si>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</si>
  <si>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</si>
  <si>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</si>
  <si>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</si>
  <si>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</si>
  <si>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</si>
  <si>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</si>
  <si>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</si>
  <si>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</si>
  <si>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</si>
  <si>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</si>
  <si>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</si>
  <si>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</si>
  <si>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</si>
  <si>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</si>
  <si>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</si>
  <si>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</si>
  <si>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</si>
  <si>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</si>
  <si>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</si>
  <si>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</si>
  <si>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</si>
  <si>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</si>
  <si>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</si>
  <si>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</si>
  <si>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</si>
  <si>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</si>
  <si>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</si>
  <si>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</si>
  <si>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</si>
  <si>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</si>
  <si>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</si>
  <si>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</si>
  <si>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</si>
  <si>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</si>
  <si>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</si>
  <si>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</si>
  <si>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</si>
  <si>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</si>
  <si>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</si>
  <si>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</si>
  <si>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</si>
  <si>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</si>
  <si>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</si>
  <si>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</si>
  <si>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</si>
  <si>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</si>
  <si>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</si>
  <si>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</si>
  <si>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</si>
  <si>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</si>
  <si>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</si>
  <si>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</si>
  <si>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</si>
  <si>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</si>
  <si>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</si>
  <si>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</si>
  <si>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</si>
  <si>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</si>
  <si>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</si>
  <si>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</si>
  <si>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</si>
  <si>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</si>
  <si>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</si>
  <si>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</si>
  <si>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</si>
  <si>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</si>
  <si>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</si>
  <si>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</si>
  <si>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</si>
  <si>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</si>
  <si>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</si>
  <si>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</si>
  <si>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</si>
  <si>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</si>
  <si>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</si>
  <si>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</si>
  <si>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</si>
  <si>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</si>
  <si>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</si>
  <si>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</si>
  <si>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</si>
  <si>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</si>
  <si>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</si>
  <si>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</si>
  <si>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</si>
  <si>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</si>
  <si>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</si>
  <si>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</si>
  <si>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</si>
  <si>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</si>
  <si>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</si>
  <si>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</si>
  <si>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</si>
  <si>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</si>
  <si>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</si>
  <si>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</si>
  <si>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</si>
  <si>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</si>
  <si>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</si>
  <si>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</si>
  <si>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</si>
  <si>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</si>
  <si>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</si>
  <si>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</si>
  <si>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</si>
  <si>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</si>
  <si>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</si>
  <si>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</si>
  <si>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</si>
  <si>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</si>
  <si>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</si>
  <si>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</si>
  <si>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</si>
  <si>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</si>
  <si>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</si>
  <si>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</si>
  <si>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</si>
  <si>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</si>
  <si>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</si>
  <si>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</si>
  <si>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</si>
  <si>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</si>
  <si>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</si>
  <si>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</si>
  <si>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</si>
  <si>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</si>
  <si>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</si>
  <si>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</si>
  <si>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</si>
  <si>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</si>
  <si>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</si>
  <si>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</si>
  <si>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</si>
  <si>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</si>
  <si>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</si>
  <si>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</si>
  <si>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</si>
  <si>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</si>
  <si>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</si>
  <si>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</si>
  <si>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</si>
  <si>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</si>
  <si>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</si>
  <si>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</si>
  <si>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</si>
  <si>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</si>
  <si>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</si>
  <si>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</si>
  <si>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</si>
  <si>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</si>
  <si>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</si>
  <si>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</si>
  <si>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</si>
  <si>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</si>
  <si>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</si>
  <si>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</si>
  <si>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</si>
  <si>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</si>
  <si>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</si>
  <si>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</si>
  <si>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</si>
  <si>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</si>
  <si>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</si>
  <si>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</si>
  <si>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</si>
  <si>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</si>
  <si>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</si>
  <si>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</si>
  <si>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</si>
  <si>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</si>
  <si>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</si>
  <si>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</si>
  <si>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</si>
  <si>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</si>
  <si>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</si>
  <si>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</si>
  <si>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</si>
  <si>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</si>
  <si>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</si>
  <si>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</si>
  <si>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</si>
  <si>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</si>
  <si>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</si>
  <si>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</si>
  <si>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</si>
  <si>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</si>
  <si>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</si>
  <si>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</si>
  <si>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</si>
  <si>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</si>
  <si>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</si>
  <si>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</si>
  <si>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</si>
  <si>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</si>
  <si>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</si>
  <si>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</si>
  <si>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</si>
  <si>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</si>
  <si>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</si>
  <si>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</si>
  <si>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</si>
  <si>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</si>
  <si>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</si>
  <si>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</si>
  <si>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</si>
  <si>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</si>
  <si>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</si>
  <si>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</si>
  <si>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</si>
  <si>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</si>
  <si>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</si>
  <si>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</si>
  <si>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</si>
  <si>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</si>
  <si>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</si>
  <si>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</si>
  <si>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</si>
  <si>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</si>
  <si>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</si>
  <si>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</si>
  <si>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</si>
  <si>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</si>
  <si>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</si>
  <si>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</si>
  <si>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</si>
  <si>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</si>
  <si>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</si>
  <si>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</si>
  <si>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</si>
  <si>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</si>
  <si>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</si>
  <si>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</si>
  <si>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</si>
  <si>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</si>
  <si>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</si>
  <si>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</si>
  <si>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</si>
  <si>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</si>
  <si>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</si>
  <si>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</si>
  <si>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</si>
  <si>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</si>
  <si>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</si>
  <si>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</si>
  <si>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</si>
  <si>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</si>
  <si>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</si>
  <si>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</si>
  <si>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</si>
  <si>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</si>
  <si>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</si>
  <si>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</si>
  <si>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</si>
  <si>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</si>
  <si>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</si>
  <si>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</si>
  <si>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</si>
  <si>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</si>
  <si>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</si>
  <si>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</si>
  <si>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</si>
  <si>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</si>
  <si>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</si>
  <si>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</si>
  <si>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</si>
  <si>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</si>
  <si>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</si>
  <si>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</si>
  <si>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</si>
  <si>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</si>
  <si>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</si>
  <si>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</si>
  <si>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</si>
  <si>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</si>
  <si>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</si>
  <si>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</si>
  <si>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</si>
  <si>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</si>
  <si>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</si>
  <si>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</si>
  <si>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</si>
  <si>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</si>
  <si>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</si>
  <si>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</si>
  <si>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</si>
  <si>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</si>
  <si>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</si>
  <si>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</si>
  <si>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</si>
  <si>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</si>
  <si>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</si>
  <si>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</si>
  <si>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</si>
  <si>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</si>
  <si>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</si>
  <si>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</si>
  <si>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</si>
  <si>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</si>
  <si>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</si>
  <si>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</si>
  <si>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</si>
  <si>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</si>
  <si>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</si>
  <si>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</si>
  <si>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</si>
  <si>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</si>
  <si>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</si>
  <si>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</si>
  <si>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</si>
  <si>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</si>
  <si>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</si>
  <si>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</si>
  <si>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</si>
  <si>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</si>
  <si>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</si>
  <si>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</si>
  <si>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</si>
  <si>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</si>
  <si>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</si>
  <si>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</si>
  <si>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</si>
  <si>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</si>
  <si>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</si>
  <si>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</si>
  <si>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</si>
  <si>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</si>
  <si>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</si>
  <si>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</si>
  <si>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</si>
  <si>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</si>
  <si>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</si>
  <si>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</si>
  <si>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</si>
  <si>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</si>
  <si>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</si>
  <si>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</si>
  <si>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</si>
  <si>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</si>
  <si>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</si>
  <si>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</si>
  <si>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</si>
  <si>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</si>
  <si>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</si>
  <si>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</si>
  <si>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</si>
  <si>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</si>
  <si>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</si>
  <si>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</si>
  <si>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</si>
  <si>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</si>
  <si>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</si>
  <si>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</si>
  <si>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</si>
  <si>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</si>
  <si>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</si>
  <si>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</si>
  <si>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</si>
  <si>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</si>
  <si>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</si>
  <si>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</si>
  <si>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</si>
  <si>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</si>
  <si>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</si>
  <si>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</si>
  <si>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</si>
  <si>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</si>
  <si>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</si>
  <si>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</si>
  <si>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</si>
  <si>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</si>
  <si>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</si>
  <si>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</si>
  <si>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</si>
  <si>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</si>
  <si>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</si>
  <si>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</si>
  <si>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</si>
  <si>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</si>
  <si>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</si>
  <si>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</si>
  <si>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</si>
  <si>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</si>
  <si>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</si>
  <si>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</si>
  <si>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</si>
  <si>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</si>
  <si>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</si>
  <si>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</si>
  <si>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</si>
  <si>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</si>
  <si>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</si>
  <si>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</si>
  <si>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</si>
  <si>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</si>
  <si>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</si>
  <si>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</si>
  <si>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</si>
  <si>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</si>
  <si>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</si>
  <si>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</si>
  <si>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</si>
  <si>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</si>
  <si>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</si>
  <si>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</si>
  <si>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</si>
  <si>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</si>
  <si>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</si>
  <si>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</si>
  <si>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</si>
  <si>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</si>
  <si>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</si>
  <si>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</si>
  <si>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</si>
  <si>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</si>
  <si>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</si>
  <si>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</si>
  <si>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</si>
  <si>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</si>
  <si>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</si>
  <si>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</si>
  <si>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</si>
  <si>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</si>
  <si>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</si>
  <si>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</si>
  <si>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</si>
  <si>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</si>
  <si>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</si>
  <si>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</si>
  <si>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</si>
  <si>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</si>
  <si>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</si>
  <si>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</si>
  <si>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</si>
  <si>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</si>
  <si>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</si>
  <si>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</si>
  <si>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</si>
  <si>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</si>
  <si>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</si>
  <si>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</si>
  <si>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</si>
  <si>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</si>
  <si>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</si>
  <si>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</si>
  <si>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</si>
  <si>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</si>
  <si>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</si>
  <si>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</si>
  <si>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</si>
  <si>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</si>
  <si>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</si>
  <si>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</si>
  <si>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</si>
  <si>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</si>
  <si>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</si>
  <si>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</si>
  <si>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</si>
  <si>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</si>
  <si>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</si>
  <si>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</si>
  <si>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</si>
  <si>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</si>
  <si>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</si>
  <si>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</si>
  <si>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</si>
  <si>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</si>
  <si>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</si>
  <si>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</si>
  <si>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</si>
  <si>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</si>
  <si>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</si>
  <si>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</si>
  <si>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</si>
  <si>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</si>
  <si>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</si>
  <si>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</si>
  <si>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</si>
  <si>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</si>
  <si>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</si>
  <si>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</si>
  <si>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</si>
  <si>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</si>
  <si>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</si>
  <si>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</si>
  <si>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</si>
  <si>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</si>
  <si>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</si>
  <si>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</si>
  <si>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</si>
  <si>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</si>
  <si>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</si>
  <si>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</si>
  <si>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</si>
  <si>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</si>
  <si>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</si>
  <si>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</si>
  <si>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</si>
  <si>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</si>
  <si>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</si>
  <si>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</si>
  <si>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</si>
  <si>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</si>
  <si>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</si>
  <si>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</si>
  <si>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</si>
  <si>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</si>
  <si>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</si>
  <si>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</si>
  <si>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</si>
  <si>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</si>
  <si>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</si>
  <si>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</si>
  <si>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</si>
  <si>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</si>
  <si>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</si>
  <si>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</si>
  <si>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</si>
  <si>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</si>
  <si>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</si>
  <si>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</si>
  <si>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</si>
  <si>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</si>
  <si>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</si>
  <si>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</si>
  <si>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</si>
  <si>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</si>
  <si>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</si>
  <si>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</si>
  <si>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</si>
  <si>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</si>
  <si>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</si>
  <si>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</si>
  <si>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</si>
  <si>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</si>
  <si>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</si>
  <si>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</si>
  <si>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</si>
  <si>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</si>
  <si>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</si>
  <si>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</si>
  <si>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</si>
  <si>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</si>
  <si>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</si>
  <si>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</si>
  <si>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</si>
  <si>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</si>
  <si>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</si>
  <si>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</si>
  <si>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</si>
  <si>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</si>
  <si>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</si>
  <si>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</si>
  <si>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</si>
  <si>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</si>
  <si>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</si>
  <si>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</si>
  <si>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</si>
  <si>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</si>
  <si>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</si>
  <si>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</si>
  <si>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</si>
  <si>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</si>
  <si>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</si>
  <si>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</si>
  <si>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</si>
  <si>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</si>
  <si>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</si>
  <si>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</si>
  <si>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</si>
  <si>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</si>
  <si>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</si>
  <si>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</si>
  <si>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</si>
  <si>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</si>
  <si>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</si>
  <si>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</si>
  <si>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</si>
  <si>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</si>
  <si>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</si>
  <si>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</si>
  <si>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</si>
  <si>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</si>
  <si>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</si>
  <si>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</si>
  <si>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</si>
  <si>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</si>
  <si>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</si>
  <si>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</si>
  <si>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</si>
  <si>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</si>
  <si>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</si>
  <si>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</si>
  <si>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</si>
  <si>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</si>
  <si>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</si>
  <si>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</si>
  <si>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</si>
  <si>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</si>
  <si>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</si>
  <si>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</si>
  <si>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</si>
  <si>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</si>
  <si>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</si>
  <si>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</si>
  <si>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</si>
  <si>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</si>
  <si>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</si>
  <si>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</si>
  <si>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</si>
  <si>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</si>
  <si>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</si>
  <si>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</si>
  <si>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</si>
  <si>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</si>
  <si>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</si>
  <si>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</si>
  <si>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</si>
  <si>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</si>
  <si>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</si>
  <si>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</si>
  <si>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</si>
  <si>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</si>
  <si>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</si>
  <si>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</si>
  <si>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</si>
  <si>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</si>
  <si>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</si>
  <si>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</si>
  <si>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</si>
  <si>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</si>
  <si>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</si>
  <si>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</si>
  <si>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</si>
  <si>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</si>
  <si>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</si>
  <si>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</si>
  <si>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</si>
  <si>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</si>
  <si>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</si>
  <si>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</si>
  <si>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</si>
  <si>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</si>
  <si>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</si>
  <si>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</si>
  <si>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</si>
  <si>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</si>
  <si>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</si>
  <si>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</si>
  <si>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</si>
  <si>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</si>
  <si>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</si>
  <si>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</si>
  <si>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</si>
  <si>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</si>
  <si>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</si>
  <si>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</si>
  <si>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</si>
  <si>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</si>
  <si>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</si>
  <si>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</si>
  <si>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</si>
  <si>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</si>
  <si>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</si>
  <si>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</si>
  <si>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</si>
  <si>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</si>
  <si>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</si>
  <si>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</si>
  <si>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</si>
  <si>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</si>
  <si>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</si>
  <si>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</si>
  <si>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</si>
  <si>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</si>
  <si>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</si>
  <si>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</si>
  <si>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</si>
  <si>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</si>
  <si>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</si>
  <si>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</si>
  <si>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</si>
  <si>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</si>
  <si>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</si>
  <si>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</si>
  <si>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</si>
  <si>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</si>
  <si>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</si>
  <si>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</si>
  <si>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</si>
  <si>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</si>
  <si>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</si>
  <si>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</si>
  <si>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</si>
  <si>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</si>
  <si>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</si>
  <si>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</si>
  <si>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</si>
  <si>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</si>
  <si>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</si>
  <si>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</si>
  <si>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</si>
  <si>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</si>
  <si>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</si>
  <si>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</si>
  <si>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</si>
  <si>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</si>
  <si>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</si>
  <si>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</si>
  <si>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</si>
  <si>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</si>
  <si>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</si>
  <si>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</si>
  <si>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</si>
  <si>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</si>
  <si>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</si>
  <si>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</si>
  <si>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</si>
  <si>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</si>
  <si>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</si>
  <si>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</si>
  <si>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</si>
  <si>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</si>
  <si>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</si>
  <si>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</si>
  <si>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</si>
  <si>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</si>
  <si>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</si>
  <si>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</si>
  <si>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</si>
  <si>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</si>
  <si>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</si>
  <si>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</si>
  <si>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</si>
  <si>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</si>
  <si>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</si>
  <si>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</si>
  <si>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</si>
  <si>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</si>
  <si>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</si>
  <si>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</si>
  <si>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</si>
  <si>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</si>
  <si>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</si>
  <si>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</si>
  <si>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</si>
  <si>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</si>
  <si>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</si>
  <si>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</si>
  <si>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</si>
  <si>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</si>
  <si>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</si>
  <si>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</si>
  <si>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</si>
  <si>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</si>
  <si>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</si>
  <si>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</si>
  <si>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</si>
  <si>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</si>
  <si>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</si>
  <si>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</si>
  <si>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</si>
  <si>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</si>
  <si>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</si>
  <si>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</si>
  <si>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</si>
  <si>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</si>
  <si>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</si>
  <si>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</si>
  <si>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</si>
  <si>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</si>
  <si>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</si>
  <si>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</si>
  <si>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</si>
  <si>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</si>
  <si>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</si>
  <si>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</si>
  <si>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</si>
  <si>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</si>
  <si>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</si>
  <si>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</si>
  <si>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</si>
  <si>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</si>
  <si>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</si>
  <si>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</si>
  <si>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</si>
  <si>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</si>
  <si>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</si>
  <si>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</si>
  <si>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</si>
  <si>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</si>
  <si>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</si>
  <si>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</si>
  <si>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</si>
  <si>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</si>
  <si>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</si>
  <si>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</si>
  <si>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</si>
  <si>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</si>
  <si>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</si>
  <si>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</si>
  <si>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</si>
  <si>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</si>
  <si>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</si>
  <si>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</si>
  <si>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</si>
  <si>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</si>
  <si>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</si>
  <si>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</si>
  <si>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</si>
  <si>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</si>
  <si>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</si>
  <si>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</si>
  <si>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</si>
  <si>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</si>
  <si>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</si>
  <si>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</si>
  <si>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</si>
  <si>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</si>
  <si>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</si>
  <si>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</si>
  <si>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</si>
  <si>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</si>
  <si>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</si>
  <si>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</si>
  <si>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</si>
  <si>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</si>
  <si>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</si>
  <si>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</si>
  <si>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</si>
  <si>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</si>
  <si>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</si>
  <si>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</si>
  <si>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</si>
  <si>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</si>
  <si>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</si>
  <si>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</si>
  <si>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</si>
  <si>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</si>
  <si>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</si>
  <si>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</si>
  <si>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</si>
  <si>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</si>
  <si>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</si>
  <si>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</si>
  <si>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</si>
  <si>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</si>
  <si>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</si>
  <si>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</si>
  <si>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</si>
  <si>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</si>
  <si>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</si>
  <si>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</si>
  <si>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</si>
  <si>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</si>
  <si>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</si>
  <si>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</si>
  <si>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</si>
  <si>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</si>
  <si>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</si>
  <si>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</si>
  <si>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</si>
  <si>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</si>
  <si>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</si>
  <si>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</si>
  <si>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</si>
  <si>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</si>
  <si>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</si>
  <si>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</si>
  <si>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</si>
  <si>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</si>
  <si>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</si>
  <si>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</si>
  <si>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</si>
  <si>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</si>
  <si>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</si>
  <si>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</si>
  <si>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</si>
  <si>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</si>
  <si>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</si>
  <si>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</si>
  <si>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</si>
  <si>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</si>
  <si>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</si>
  <si>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</si>
  <si>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</si>
  <si>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</si>
  <si>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</si>
  <si>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</si>
  <si>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</si>
  <si>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</si>
  <si>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</si>
  <si>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</si>
  <si>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</si>
  <si>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</si>
  <si>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</si>
  <si>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</si>
  <si>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</si>
  <si>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</si>
  <si>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</si>
  <si>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</si>
  <si>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</si>
  <si>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</si>
  <si>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</si>
  <si>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</si>
  <si>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</si>
  <si>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</si>
  <si>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</si>
  <si>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</si>
  <si>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</si>
  <si>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</si>
  <si>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</si>
  <si>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</si>
  <si>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</si>
  <si>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</si>
  <si>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</si>
  <si>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</si>
  <si>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</si>
  <si>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</si>
  <si>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</si>
  <si>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</si>
  <si>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</si>
  <si>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</si>
  <si>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</si>
  <si>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</si>
  <si>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</si>
  <si>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</si>
  <si>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</si>
  <si>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</si>
  <si>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</si>
  <si>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</si>
  <si>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</si>
  <si>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</si>
  <si>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</si>
  <si>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</si>
  <si>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</si>
  <si>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</si>
  <si>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</si>
  <si>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</si>
  <si>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</si>
  <si>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</si>
  <si>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</si>
  <si>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</si>
  <si>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</si>
  <si>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</si>
  <si>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</si>
  <si>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</si>
  <si>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</si>
  <si>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</si>
  <si>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</si>
  <si>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</si>
  <si>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</si>
  <si>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</si>
  <si>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</si>
  <si>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</si>
  <si>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</si>
  <si>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</si>
  <si>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</si>
  <si>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</si>
  <si>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</si>
  <si>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</si>
  <si>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</si>
  <si>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</si>
  <si>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</si>
  <si>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</si>
  <si>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</si>
  <si>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</si>
  <si>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</si>
  <si>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</si>
  <si>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</si>
  <si>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</si>
  <si>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</si>
  <si>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</si>
  <si>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</si>
  <si>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</si>
  <si>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</si>
  <si>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</si>
  <si>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</si>
  <si>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</si>
  <si>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</si>
  <si>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</si>
  <si>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</si>
  <si>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</si>
  <si>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</si>
  <si>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</si>
  <si>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</si>
  <si>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</si>
  <si>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</si>
  <si>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</si>
  <si>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</si>
  <si>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</si>
  <si>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</si>
  <si>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</si>
  <si>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</si>
  <si>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</si>
  <si>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</si>
  <si>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</si>
  <si>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</si>
  <si>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</si>
  <si>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</si>
  <si>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</si>
  <si>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</si>
  <si>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</si>
  <si>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</si>
  <si>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</si>
  <si>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</si>
  <si>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</si>
  <si>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</si>
  <si>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</si>
  <si>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</si>
  <si>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</si>
  <si>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</si>
  <si>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</si>
  <si>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</si>
  <si>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</si>
  <si>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</si>
  <si>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</si>
  <si>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</si>
  <si>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</si>
  <si>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</si>
  <si>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</si>
  <si>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</si>
  <si>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</si>
  <si>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</si>
  <si>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</si>
  <si>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</si>
  <si>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</si>
  <si>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</si>
  <si>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</si>
  <si>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</si>
  <si>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</si>
  <si>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</si>
  <si>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</si>
  <si>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</si>
  <si>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</si>
  <si>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</si>
  <si>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</si>
  <si>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</si>
  <si>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</si>
  <si>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</si>
  <si>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</si>
  <si>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</si>
  <si>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</si>
  <si>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</si>
  <si>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</si>
  <si>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</si>
  <si>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</si>
  <si>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</si>
  <si>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</si>
  <si>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</si>
  <si>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</si>
  <si>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</si>
  <si>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</si>
  <si>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</si>
  <si>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</si>
  <si>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</si>
  <si>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</si>
  <si>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</si>
  <si>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</si>
  <si>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</si>
  <si>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</si>
  <si>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</si>
  <si>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</si>
  <si>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</si>
  <si>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</si>
  <si>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</si>
  <si>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</si>
  <si>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</si>
  <si>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</si>
  <si>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</si>
  <si>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</si>
  <si>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</si>
  <si>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</si>
  <si>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</si>
  <si>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</si>
  <si>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</si>
  <si>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</si>
  <si>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</si>
  <si>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</si>
  <si>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</si>
  <si>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</si>
  <si>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</si>
  <si>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</si>
  <si>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</si>
  <si>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</si>
  <si>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</si>
  <si>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</si>
  <si>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</si>
  <si>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</si>
  <si>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</si>
  <si>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</si>
  <si>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</si>
  <si>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</si>
  <si>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</si>
  <si>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</si>
  <si>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</si>
  <si>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</si>
  <si>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</si>
  <si>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</si>
  <si>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</si>
  <si>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</si>
  <si>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</si>
  <si>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</si>
  <si>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</si>
  <si>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</si>
  <si>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</si>
  <si>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</si>
  <si>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</si>
  <si>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</si>
  <si>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</si>
  <si>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</si>
  <si>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</si>
  <si>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</si>
  <si>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</si>
  <si>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</si>
  <si>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</si>
  <si>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</si>
  <si>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</si>
  <si>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</si>
  <si>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</si>
  <si>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</si>
  <si>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</si>
  <si>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</si>
  <si>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</si>
  <si>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</si>
  <si>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</si>
  <si>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</si>
  <si>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</si>
  <si>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</si>
  <si>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</si>
  <si>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</si>
  <si>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</si>
  <si>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</si>
  <si>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</si>
  <si>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</si>
  <si>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</si>
  <si>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</si>
  <si>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</si>
  <si>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</si>
  <si>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</si>
  <si>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</si>
  <si>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</si>
  <si>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</si>
  <si>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</si>
  <si>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</si>
  <si>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</si>
  <si>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</si>
  <si>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</si>
  <si>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</si>
  <si>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</si>
  <si>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</si>
  <si>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</si>
  <si>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</si>
  <si>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</si>
  <si>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</si>
  <si>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</si>
  <si>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</si>
  <si>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</si>
  <si>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</si>
  <si>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</si>
  <si>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</si>
  <si>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</si>
  <si>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</si>
  <si>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</si>
  <si>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</si>
  <si>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</si>
  <si>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</si>
  <si>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</si>
  <si>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</si>
  <si>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</si>
  <si>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</si>
  <si>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</si>
  <si>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</si>
  <si>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</si>
  <si>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</si>
  <si>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</si>
  <si>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</si>
  <si>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</si>
  <si>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</si>
  <si>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</si>
  <si>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</si>
  <si>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</si>
  <si>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</si>
  <si>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</si>
  <si>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</si>
  <si>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</si>
  <si>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</si>
  <si>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</si>
  <si>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</si>
  <si>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</si>
  <si>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</si>
  <si>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</si>
  <si>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</si>
  <si>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</si>
  <si>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</si>
  <si>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</si>
  <si>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</si>
  <si>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</si>
  <si>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</si>
  <si>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</si>
  <si>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</si>
  <si>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</si>
  <si>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</si>
  <si>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</si>
  <si>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</si>
  <si>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</si>
  <si>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</si>
  <si>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</si>
  <si>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</si>
  <si>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</si>
  <si>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</si>
  <si>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</si>
  <si>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</si>
  <si>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</si>
  <si>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</si>
  <si>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</si>
  <si>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</si>
  <si>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</si>
  <si>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</si>
  <si>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</si>
  <si>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</si>
  <si>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</si>
  <si>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</si>
  <si>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</si>
  <si>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</si>
  <si>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</si>
  <si>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</si>
  <si>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</si>
  <si>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</si>
  <si>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</si>
  <si>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</si>
  <si>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</si>
  <si>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</si>
  <si>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</si>
  <si>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</si>
  <si>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</si>
  <si>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</si>
  <si>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</si>
  <si>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</si>
  <si>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</si>
  <si>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</si>
  <si>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</si>
  <si>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</si>
  <si>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</si>
  <si>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</si>
  <si>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</si>
  <si>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</si>
  <si>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</si>
  <si>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</si>
  <si>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</si>
  <si>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</si>
  <si>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</si>
  <si>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</si>
  <si>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</si>
  <si>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</si>
  <si>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</si>
  <si>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</si>
  <si>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</si>
  <si>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</si>
  <si>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</si>
  <si>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</si>
  <si>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</si>
  <si>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</si>
  <si>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</si>
  <si>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</si>
  <si>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</si>
  <si>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</si>
  <si>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</si>
  <si>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</si>
  <si>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</si>
  <si>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</si>
  <si>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</si>
  <si>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</si>
  <si>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</si>
  <si>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</si>
  <si>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</si>
  <si>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</si>
  <si>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</si>
  <si>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</si>
  <si>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</si>
  <si>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</si>
  <si>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</si>
  <si>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</si>
  <si>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</si>
  <si>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</si>
  <si>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</si>
  <si>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</si>
  <si>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</si>
  <si>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</si>
  <si>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</si>
  <si>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</si>
  <si>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</si>
  <si>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</si>
  <si>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</si>
  <si>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</si>
  <si>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</si>
  <si>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</si>
  <si>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</si>
  <si>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</si>
  <si>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</si>
  <si>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</si>
  <si>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</si>
  <si>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</si>
  <si>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</si>
  <si>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</si>
  <si>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</si>
  <si>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</si>
  <si>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</si>
  <si>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</si>
  <si>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</si>
  <si>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</si>
  <si>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</si>
  <si>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</si>
  <si>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</si>
  <si>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</si>
  <si>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</si>
  <si>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</si>
  <si>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</si>
  <si>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</si>
  <si>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</si>
  <si>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</si>
  <si>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</si>
  <si>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</si>
  <si>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</si>
  <si>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</si>
  <si>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</si>
  <si>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</si>
  <si>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</si>
  <si>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</si>
  <si>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</si>
  <si>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</si>
  <si>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</si>
  <si>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</si>
  <si>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</si>
  <si>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</si>
  <si>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</si>
  <si>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</si>
  <si>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</si>
  <si>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</si>
  <si>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</si>
  <si>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</si>
  <si>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</si>
  <si>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</si>
  <si>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</si>
  <si>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</si>
  <si>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</si>
  <si>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</si>
  <si>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</si>
  <si>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</si>
  <si>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</si>
  <si>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</si>
  <si>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</si>
  <si>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</si>
  <si>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</si>
  <si>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</si>
  <si>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</si>
  <si>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</si>
  <si>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</si>
  <si>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</si>
  <si>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</si>
  <si>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</si>
  <si>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</si>
  <si>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</si>
  <si>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</si>
  <si>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</si>
  <si>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</si>
  <si>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</si>
  <si>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</si>
  <si>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</si>
  <si>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</si>
  <si>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</si>
  <si>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</si>
  <si>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</si>
  <si>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</si>
  <si>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</si>
  <si>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</si>
  <si>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</si>
  <si>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</si>
  <si>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</si>
  <si>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</si>
  <si>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</si>
  <si>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</si>
  <si>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</si>
  <si>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</si>
  <si>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</si>
  <si>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</si>
  <si>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</si>
  <si>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</si>
  <si>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</si>
  <si>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</si>
  <si>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</si>
  <si>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</si>
  <si>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</si>
  <si>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</si>
  <si>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</si>
  <si>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</si>
  <si>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</si>
  <si>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</si>
  <si>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</si>
  <si>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</si>
  <si>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</si>
  <si>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</si>
  <si>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</si>
  <si>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</si>
  <si>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</si>
  <si>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</si>
  <si>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</si>
  <si>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</si>
  <si>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</si>
  <si>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</si>
  <si>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</si>
  <si>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</si>
  <si>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</si>
  <si>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</si>
  <si>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</si>
  <si>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</si>
  <si>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</si>
  <si>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</si>
  <si>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</si>
  <si>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</si>
  <si>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</si>
  <si>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</si>
  <si>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</si>
  <si>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</si>
  <si>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</si>
  <si>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</si>
  <si>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</si>
  <si>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</si>
  <si>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</si>
  <si>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</si>
  <si>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</si>
  <si>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</si>
  <si>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</si>
  <si>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</si>
  <si>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</si>
  <si>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</si>
  <si>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</si>
  <si>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</si>
  <si>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</si>
  <si>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</si>
  <si>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</si>
  <si>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</si>
  <si>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</si>
  <si>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</si>
  <si>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</si>
  <si>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</si>
  <si>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</si>
  <si>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</si>
  <si>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</si>
  <si>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</si>
  <si>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</si>
  <si>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</si>
  <si>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</si>
  <si>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</si>
  <si>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</si>
  <si>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</si>
  <si>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</si>
  <si>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</si>
  <si>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</si>
  <si>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</si>
  <si>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</si>
  <si>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</si>
  <si>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</si>
  <si>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</si>
  <si>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</si>
  <si>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</si>
  <si>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</si>
  <si>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</si>
  <si>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</si>
  <si>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</si>
  <si>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</si>
  <si>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</si>
  <si>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</si>
  <si>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</si>
  <si>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</si>
  <si>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</si>
  <si>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</si>
  <si>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</si>
  <si>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</si>
  <si>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</si>
  <si>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</si>
  <si>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</si>
  <si>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</si>
  <si>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</si>
  <si>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</si>
  <si>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</si>
  <si>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</si>
  <si>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</si>
  <si>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</si>
  <si>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</si>
  <si>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</si>
  <si>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</si>
  <si>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</si>
  <si>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</si>
  <si>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</si>
  <si>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</si>
  <si>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</si>
  <si>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</si>
  <si>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</si>
  <si>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</si>
  <si>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</si>
  <si>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</si>
  <si>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</si>
  <si>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</si>
  <si>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</si>
  <si>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</si>
  <si>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</si>
  <si>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</si>
  <si>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</si>
  <si>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</si>
  <si>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</si>
  <si>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</si>
  <si>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</si>
  <si>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</si>
  <si>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</si>
  <si>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</si>
  <si>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</si>
  <si>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</si>
  <si>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</si>
  <si>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</si>
  <si>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</si>
  <si>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</si>
  <si>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</si>
  <si>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</si>
  <si>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</si>
  <si>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</si>
  <si>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</si>
  <si>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</si>
  <si>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</si>
  <si>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</si>
  <si>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</si>
  <si>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</si>
  <si>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</si>
  <si>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</si>
  <si>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</si>
  <si>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</si>
  <si>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</si>
  <si>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</si>
  <si>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</si>
  <si>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</si>
  <si>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</si>
  <si>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</si>
  <si>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</si>
  <si>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</si>
  <si>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</si>
  <si>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</si>
  <si>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</si>
  <si>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</si>
  <si>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</si>
  <si>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</si>
  <si>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</si>
  <si>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</si>
  <si>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</si>
  <si>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</si>
  <si>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</si>
  <si>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</si>
  <si>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</si>
  <si>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</si>
  <si>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</si>
  <si>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</si>
  <si>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</si>
  <si>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</si>
  <si>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</si>
  <si>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</si>
  <si>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</si>
  <si>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</si>
  <si>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</si>
  <si>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</si>
  <si>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</si>
  <si>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</si>
  <si>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</si>
  <si>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</si>
  <si>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</si>
  <si>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</si>
  <si>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</si>
  <si>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</si>
  <si>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</si>
  <si>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</si>
  <si>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</si>
  <si>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</si>
  <si>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</si>
  <si>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</si>
  <si>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</si>
  <si>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</si>
  <si>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</si>
  <si>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</si>
  <si>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</si>
  <si>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</si>
  <si>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</si>
  <si>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</si>
  <si>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</si>
  <si>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</si>
  <si>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</si>
  <si>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</si>
  <si>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</si>
  <si>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</si>
  <si>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</si>
  <si>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</si>
  <si>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</si>
  <si>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</si>
  <si>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</si>
  <si>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</si>
  <si>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</si>
  <si>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</si>
  <si>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</si>
  <si>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</si>
  <si>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</si>
  <si>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</si>
  <si>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</si>
  <si>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</si>
  <si>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</si>
  <si>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</si>
  <si>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</si>
  <si>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</si>
  <si>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</si>
  <si>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</si>
  <si>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</si>
  <si>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</si>
  <si>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</si>
  <si>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</si>
  <si>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</si>
  <si>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</si>
  <si>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</si>
  <si>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</si>
  <si>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</si>
  <si>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</si>
  <si>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</si>
  <si>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</si>
  <si>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</si>
  <si>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</si>
  <si>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</si>
  <si>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</si>
  <si>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</si>
  <si>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</si>
  <si>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</si>
  <si>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</si>
  <si>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</si>
  <si>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</si>
  <si>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</si>
  <si>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</si>
  <si>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</si>
  <si>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</si>
  <si>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</si>
  <si>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</si>
  <si>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</si>
  <si>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</si>
  <si>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</si>
  <si>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</si>
  <si>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</si>
  <si>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</si>
  <si>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</si>
  <si>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</si>
  <si>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</si>
  <si>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</si>
  <si>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</si>
  <si>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</si>
  <si>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</si>
  <si>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</si>
  <si>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</si>
  <si>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</si>
  <si>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</si>
  <si>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</si>
  <si>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</si>
  <si>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</si>
  <si>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</si>
  <si>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</si>
  <si>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</si>
  <si>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</si>
  <si>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</si>
  <si>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</si>
  <si>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</si>
  <si>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</si>
  <si>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</si>
  <si>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</si>
  <si>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</si>
  <si>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</si>
  <si>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</si>
  <si>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</si>
  <si>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</si>
  <si>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</si>
  <si>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</si>
  <si>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</si>
  <si>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</si>
  <si>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</si>
  <si>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</si>
  <si>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</si>
  <si>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</si>
  <si>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</si>
  <si>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</si>
  <si>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</si>
  <si>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</si>
  <si>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</si>
  <si>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</si>
  <si>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</si>
  <si>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</si>
  <si>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</si>
  <si>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</si>
  <si>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</si>
  <si>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</si>
  <si>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</si>
  <si>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</si>
  <si>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</si>
  <si>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</si>
  <si>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</si>
  <si>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</si>
  <si>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</si>
  <si>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</si>
  <si>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</si>
  <si>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</si>
  <si>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</si>
  <si>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</si>
  <si>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</si>
  <si>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</si>
  <si>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</si>
  <si>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</si>
  <si>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</si>
  <si>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</si>
  <si>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</si>
  <si>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</si>
  <si>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</si>
  <si>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</si>
  <si>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</si>
  <si>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</si>
  <si>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</si>
  <si>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</si>
  <si>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</si>
  <si>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</si>
  <si>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</si>
  <si>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</si>
  <si>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</si>
  <si>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</si>
  <si>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</si>
  <si>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</si>
  <si>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</si>
  <si>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</si>
  <si>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</si>
  <si>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</si>
  <si>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</si>
  <si>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</si>
  <si>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</si>
  <si>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</si>
  <si>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</si>
  <si>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</si>
  <si>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</si>
  <si>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</si>
  <si>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</si>
  <si>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</si>
  <si>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</si>
  <si>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</si>
  <si>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</si>
  <si>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</si>
  <si>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</si>
  <si>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</si>
  <si>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</si>
  <si>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</si>
  <si>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</si>
  <si>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</si>
  <si>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</si>
  <si>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</si>
  <si>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</si>
  <si>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</si>
  <si>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</si>
  <si>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</si>
  <si>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</si>
  <si>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</si>
  <si>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</si>
  <si>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</si>
  <si>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</si>
  <si>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</si>
  <si>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</si>
  <si>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</si>
  <si>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</si>
  <si>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</si>
  <si>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</si>
  <si>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</si>
  <si>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</si>
  <si>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</si>
  <si>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</si>
  <si>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</si>
  <si>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</si>
  <si>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</si>
  <si>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</si>
  <si>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</si>
  <si>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</si>
  <si>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</si>
  <si>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</si>
  <si>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</si>
  <si>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</si>
  <si>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</si>
  <si>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</si>
  <si>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</si>
  <si>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</si>
  <si>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</si>
  <si>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</si>
  <si>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</si>
  <si>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</si>
  <si>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</si>
  <si>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</si>
  <si>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</si>
  <si>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</si>
  <si>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</si>
  <si>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</si>
  <si>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</si>
  <si>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</si>
  <si>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</si>
  <si>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</si>
  <si>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</si>
  <si>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</si>
  <si>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</si>
  <si>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</si>
  <si>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</si>
  <si>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</si>
  <si>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</si>
  <si>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</si>
  <si>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</si>
  <si>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</si>
  <si>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</si>
  <si>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</si>
  <si>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</si>
  <si>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</si>
  <si>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</si>
  <si>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</si>
  <si>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</si>
  <si>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</si>
  <si>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</si>
  <si>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</si>
  <si>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</si>
  <si>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</si>
  <si>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</si>
  <si>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</si>
  <si>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</si>
  <si>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</si>
  <si>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</si>
  <si>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</si>
  <si>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</si>
  <si>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</si>
  <si>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</si>
  <si>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</si>
  <si>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</si>
  <si>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</si>
  <si>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</si>
  <si>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</si>
  <si>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</si>
  <si>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</si>
  <si>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</si>
  <si>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</si>
  <si>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</si>
  <si>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</si>
  <si>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</si>
  <si>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</si>
  <si>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</si>
  <si>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</si>
  <si>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</si>
  <si>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</si>
  <si>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</si>
  <si>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</si>
  <si>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</si>
  <si>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</si>
  <si>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</si>
  <si>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</si>
  <si>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</si>
  <si>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</si>
  <si>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</si>
  <si>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</si>
  <si>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</si>
  <si>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</si>
  <si>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</si>
  <si>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</si>
  <si>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</si>
  <si>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</si>
  <si>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</si>
  <si>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</si>
  <si>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</si>
  <si>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</si>
  <si>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</si>
  <si>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</si>
  <si>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</si>
  <si>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</si>
  <si>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</si>
  <si>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</si>
  <si>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</si>
  <si>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</si>
  <si>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</si>
  <si>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</si>
  <si>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</si>
  <si>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</si>
  <si>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</si>
  <si>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</si>
  <si>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</si>
  <si>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</si>
  <si>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</si>
  <si>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</si>
  <si>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</si>
  <si>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</si>
  <si>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</si>
  <si>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</si>
  <si>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</si>
  <si>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</si>
  <si>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</si>
  <si>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</si>
  <si>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</si>
  <si>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</si>
  <si>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</si>
  <si>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</si>
  <si>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</si>
  <si>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</si>
  <si>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</si>
  <si>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</si>
  <si>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</si>
  <si>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</si>
  <si>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</si>
  <si>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</si>
  <si>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</si>
  <si>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</si>
  <si>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</si>
  <si>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</si>
  <si>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</si>
  <si>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</si>
  <si>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</si>
  <si>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</si>
  <si>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</si>
  <si>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</si>
  <si>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</si>
  <si>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</si>
  <si>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</si>
  <si>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</si>
  <si>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</si>
  <si>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</si>
  <si>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</si>
  <si>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</si>
  <si>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</si>
  <si>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</si>
  <si>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</si>
  <si>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</si>
  <si>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</si>
  <si>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</si>
  <si>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</si>
  <si>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</si>
  <si>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</si>
  <si>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</si>
  <si>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</si>
  <si>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</si>
  <si>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</si>
  <si>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</si>
  <si>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</si>
  <si>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</si>
  <si>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</si>
  <si>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</si>
  <si>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</si>
  <si>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</si>
  <si>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</si>
  <si>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</si>
  <si>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</si>
  <si>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</si>
  <si>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</si>
  <si>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</si>
  <si>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</si>
  <si>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</si>
  <si>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</si>
  <si>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</si>
  <si>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</si>
  <si>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</si>
  <si>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</si>
  <si>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</si>
  <si>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</si>
  <si>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</si>
  <si>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</si>
  <si>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</si>
  <si>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</si>
  <si>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</si>
  <si>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</si>
  <si>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</si>
  <si>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</si>
  <si>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</si>
  <si>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</si>
  <si>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</si>
  <si>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</si>
  <si>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</si>
  <si>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</si>
  <si>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</si>
  <si>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</si>
  <si>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</si>
  <si>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</si>
  <si>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</si>
  <si>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</si>
  <si>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</si>
  <si>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</si>
  <si>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</si>
  <si>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</si>
  <si>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</si>
  <si>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</si>
  <si>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</si>
  <si>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</si>
  <si>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</si>
  <si>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</si>
  <si>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</si>
  <si>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</si>
  <si>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</si>
  <si>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</si>
  <si>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</si>
  <si>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</si>
  <si>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</si>
  <si>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</si>
  <si>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</si>
  <si>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</si>
  <si>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</si>
  <si>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</si>
  <si>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</si>
  <si>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</si>
  <si>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</si>
  <si>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</si>
  <si>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</si>
  <si>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</si>
  <si>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</si>
  <si>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</si>
  <si>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</si>
  <si>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</si>
  <si>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</si>
  <si>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</si>
  <si>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</si>
  <si>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</si>
  <si>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</si>
  <si>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</si>
  <si>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</si>
  <si>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</si>
  <si>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</si>
  <si>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</si>
  <si>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</si>
  <si>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</si>
  <si>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</si>
  <si>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</si>
  <si>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</si>
  <si>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</si>
  <si>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</si>
  <si>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</si>
  <si>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</si>
  <si>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</si>
  <si>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</si>
  <si>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</si>
  <si>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</si>
  <si>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</si>
  <si>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</si>
  <si>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</si>
  <si>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</si>
  <si>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</si>
  <si>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</si>
  <si>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</si>
  <si>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</si>
  <si>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</si>
  <si>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</si>
  <si>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</si>
  <si>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</si>
  <si>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</si>
  <si>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</si>
  <si>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</si>
  <si>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</si>
  <si>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</si>
  <si>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</si>
  <si>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</si>
  <si>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</si>
  <si>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</si>
  <si>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</si>
  <si>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</si>
  <si>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</si>
  <si>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</si>
  <si>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</si>
  <si>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</si>
  <si>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</si>
  <si>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</si>
  <si>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</si>
  <si>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</si>
  <si>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</si>
  <si>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</si>
  <si>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</si>
  <si>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</si>
  <si>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</si>
  <si>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</si>
  <si>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</si>
  <si>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</si>
  <si>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</si>
  <si>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</si>
  <si>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</si>
  <si>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</si>
  <si>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</si>
  <si>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</si>
  <si>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</si>
  <si>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</si>
  <si>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</si>
  <si>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</si>
  <si>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</si>
  <si>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</si>
  <si>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</si>
  <si>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</si>
  <si>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</si>
  <si>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</si>
  <si>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</si>
  <si>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</si>
  <si>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</si>
  <si>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</si>
  <si>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</si>
  <si>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</si>
  <si>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</si>
  <si>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</si>
  <si>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</si>
  <si>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</si>
  <si>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</si>
  <si>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</si>
  <si>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</si>
  <si>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</si>
  <si>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</si>
  <si>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</si>
  <si>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</si>
  <si>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</si>
  <si>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</si>
  <si>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</si>
  <si>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</si>
  <si>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</si>
  <si>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</si>
  <si>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</si>
  <si>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</si>
  <si>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</si>
  <si>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</si>
  <si>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</si>
  <si>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</si>
  <si>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</si>
  <si>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</si>
  <si>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</si>
  <si>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</si>
  <si>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</si>
  <si>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</si>
  <si>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</si>
  <si>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</si>
  <si>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</si>
  <si>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</si>
  <si>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</si>
  <si>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</si>
  <si>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</si>
  <si>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</si>
  <si>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</si>
  <si>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</si>
  <si>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</si>
  <si>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</si>
  <si>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</si>
  <si>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</si>
  <si>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</si>
  <si>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</si>
  <si>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</si>
  <si>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</si>
  <si>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</si>
  <si>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</si>
  <si>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</si>
  <si>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</si>
  <si>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</si>
  <si>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</si>
  <si>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</si>
  <si>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</si>
  <si>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</si>
  <si>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</si>
  <si>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</si>
  <si>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</si>
  <si>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</si>
  <si>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</si>
  <si>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</si>
  <si>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</si>
  <si>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</si>
  <si>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</si>
  <si>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</si>
  <si>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</si>
  <si>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</si>
  <si>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</si>
  <si>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</si>
  <si>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</si>
  <si>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</si>
  <si>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</si>
  <si>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</si>
  <si>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</si>
  <si>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</si>
  <si>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</si>
  <si>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</si>
  <si>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</si>
  <si>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</si>
  <si>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</si>
  <si>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</si>
  <si>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</si>
  <si>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</si>
  <si>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</si>
  <si>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</si>
  <si>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</si>
  <si>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</si>
  <si>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</si>
  <si>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</si>
  <si>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</si>
  <si>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</si>
  <si>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</si>
  <si>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</si>
  <si>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</si>
  <si>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</si>
  <si>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</si>
  <si>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</si>
  <si>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</si>
  <si>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</si>
  <si>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</si>
  <si>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</si>
  <si>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</si>
  <si>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</si>
  <si>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</si>
  <si>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</si>
  <si>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</si>
  <si>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</si>
  <si>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</si>
  <si>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</si>
  <si>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</si>
  <si>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</si>
  <si>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</si>
  <si>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</si>
  <si>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</si>
  <si>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</si>
  <si>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</si>
  <si>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</si>
  <si>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</si>
  <si>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</si>
  <si>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</si>
  <si>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</si>
  <si>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</si>
  <si>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</si>
  <si>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</si>
  <si>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</si>
  <si>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</si>
  <si>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</si>
  <si>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</si>
  <si>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</si>
  <si>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</si>
  <si>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</si>
  <si>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</si>
  <si>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</si>
  <si>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</si>
  <si>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</si>
  <si>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</si>
  <si>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</si>
  <si>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</si>
  <si>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</si>
  <si>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</si>
  <si>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</si>
  <si>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</si>
  <si>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</si>
  <si>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</si>
  <si>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</si>
  <si>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</si>
  <si>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</si>
  <si>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</si>
  <si>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</si>
  <si>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</si>
  <si>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</si>
  <si>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</si>
  <si>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</si>
  <si>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</si>
  <si>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</si>
  <si>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</si>
  <si>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</si>
  <si>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</si>
  <si>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</si>
  <si>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</si>
  <si>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</si>
  <si>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</si>
  <si>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</si>
  <si>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</si>
  <si>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</si>
  <si>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</si>
  <si>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</si>
  <si>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</si>
  <si>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</si>
  <si>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</si>
  <si>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</si>
  <si>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</si>
  <si>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</si>
  <si>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</si>
  <si>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</si>
  <si>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</si>
  <si>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</si>
  <si>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</si>
  <si>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</si>
  <si>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</si>
  <si>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</si>
  <si>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</si>
  <si>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</si>
  <si>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</si>
  <si>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</si>
  <si>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</si>
  <si>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</si>
  <si>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</si>
  <si>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</si>
  <si>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</si>
  <si>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</si>
  <si>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</si>
  <si>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</si>
  <si>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</si>
  <si>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</si>
  <si>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</si>
  <si>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</si>
  <si>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</si>
  <si>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</si>
  <si>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</si>
  <si>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</si>
  <si>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</si>
  <si>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</si>
  <si>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</si>
  <si>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</si>
  <si>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</si>
  <si>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</si>
  <si>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</si>
  <si>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</si>
  <si>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</si>
  <si>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</si>
  <si>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</si>
  <si>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</si>
  <si>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</si>
  <si>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</si>
  <si>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</si>
  <si>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</si>
  <si>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</si>
  <si>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</si>
  <si>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</si>
  <si>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</si>
  <si>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</si>
  <si>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</si>
  <si>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</si>
  <si>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</si>
  <si>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</si>
  <si>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</si>
  <si>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</si>
  <si>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</si>
  <si>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</si>
  <si>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</si>
  <si>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</si>
  <si>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</si>
  <si>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</si>
  <si>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</si>
  <si>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</si>
  <si>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</si>
  <si>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</si>
  <si>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</si>
  <si>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</si>
  <si>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</si>
  <si>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</si>
  <si>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</si>
  <si>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</si>
  <si>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</si>
  <si>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</si>
  <si>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</si>
  <si>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</si>
  <si>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</si>
  <si>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</si>
  <si>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</si>
  <si>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</si>
  <si>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</si>
  <si>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</si>
  <si>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</si>
  <si>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</si>
  <si>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</si>
  <si>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</si>
  <si>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</si>
  <si>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</si>
  <si>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</si>
  <si>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</si>
  <si>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</si>
  <si>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</si>
  <si>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</si>
  <si>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</si>
  <si>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</si>
  <si>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</si>
  <si>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</si>
  <si>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</si>
  <si>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</si>
  <si>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</si>
  <si>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</si>
  <si>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</si>
  <si>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</si>
  <si>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</si>
  <si>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</si>
  <si>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</si>
  <si>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</si>
  <si>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</si>
  <si>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</si>
  <si>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</si>
  <si>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</si>
  <si>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</si>
  <si>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</si>
  <si>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</si>
  <si>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</si>
  <si>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</si>
  <si>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</si>
  <si>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</si>
  <si>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</si>
  <si>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</si>
  <si>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</si>
  <si>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</si>
  <si>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</si>
  <si>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</si>
  <si>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</si>
  <si>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</si>
  <si>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</si>
  <si>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</si>
  <si>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</si>
  <si>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</si>
  <si>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</si>
  <si>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</si>
  <si>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</si>
  <si>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</si>
  <si>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</si>
  <si>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</si>
  <si>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</si>
  <si>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</si>
  <si>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</si>
  <si>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</si>
  <si>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</si>
  <si>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</si>
  <si>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</si>
  <si>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</si>
  <si>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</si>
  <si>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</si>
  <si>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</si>
  <si>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</si>
  <si>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</si>
  <si>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</si>
  <si>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</si>
  <si>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</si>
  <si>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</si>
  <si>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</si>
  <si>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</si>
  <si>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</si>
  <si>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</si>
  <si>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</si>
  <si>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</si>
  <si>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</si>
  <si>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</si>
  <si>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</si>
  <si>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</si>
  <si>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</si>
  <si>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</si>
  <si>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</si>
  <si>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</si>
  <si>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</si>
  <si>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</si>
  <si>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</si>
  <si>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</si>
  <si>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</si>
  <si>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</si>
  <si>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</si>
  <si>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</si>
  <si>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</si>
  <si>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</si>
  <si>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</si>
  <si>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</si>
  <si>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</si>
  <si>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</si>
  <si>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</si>
  <si>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</si>
  <si>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</si>
  <si>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</si>
  <si>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</si>
  <si>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</si>
  <si>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</si>
  <si>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</si>
  <si>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</si>
  <si>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</si>
  <si>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</si>
  <si>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</si>
  <si>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</si>
  <si>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</si>
  <si>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</si>
  <si>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</si>
  <si>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</si>
  <si>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</si>
  <si>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</si>
  <si>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</si>
  <si>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</si>
  <si>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</si>
  <si>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</si>
  <si>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</si>
  <si>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</si>
  <si>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</si>
  <si>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</si>
  <si>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</si>
  <si>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</si>
  <si>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</si>
  <si>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</si>
  <si>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</si>
  <si>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</si>
  <si>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</si>
  <si>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</si>
  <si>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</si>
  <si>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</si>
  <si>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</si>
  <si>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</si>
  <si>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</si>
  <si>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</si>
  <si>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</si>
  <si>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</si>
  <si>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</si>
  <si>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</si>
  <si>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</si>
  <si>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</si>
  <si>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</si>
  <si>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</si>
  <si>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</si>
  <si>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</si>
  <si>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</si>
  <si>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</si>
  <si>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</si>
  <si>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</si>
  <si>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</si>
  <si>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</si>
  <si>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</si>
  <si>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</si>
  <si>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</si>
  <si>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</si>
  <si>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</si>
  <si>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</si>
  <si>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</si>
  <si>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</si>
  <si>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</si>
  <si>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</si>
  <si>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</si>
  <si>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</si>
  <si>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</si>
  <si>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</si>
  <si>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</si>
  <si>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</si>
  <si>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</si>
  <si>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</si>
  <si>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</si>
  <si>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</si>
  <si>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</si>
  <si>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</si>
  <si>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</si>
  <si>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</si>
  <si>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</si>
  <si>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</si>
  <si>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</si>
  <si>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</si>
  <si>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</si>
  <si>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</si>
  <si>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</si>
  <si>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</si>
  <si>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</si>
  <si>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</si>
  <si>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</si>
  <si>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</si>
  <si>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</si>
  <si>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</si>
  <si>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</si>
  <si>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</si>
  <si>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</si>
  <si>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</si>
  <si>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</si>
  <si>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</si>
  <si>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</si>
  <si>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</si>
  <si>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</si>
  <si>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</si>
  <si>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</si>
  <si>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</si>
  <si>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</si>
  <si>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</si>
  <si>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</si>
  <si>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</si>
  <si>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</si>
  <si>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</si>
  <si>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</si>
  <si>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</si>
  <si>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</si>
  <si>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</si>
  <si>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</si>
  <si>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</si>
  <si>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</si>
  <si>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</si>
  <si>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</si>
  <si>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</si>
  <si>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</si>
  <si>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</si>
  <si>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</si>
  <si>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</si>
  <si>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</si>
  <si>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</si>
  <si>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</si>
  <si>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</si>
  <si>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</si>
  <si>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</si>
  <si>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</si>
  <si>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</si>
  <si>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</si>
  <si>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</si>
  <si>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</si>
  <si>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</si>
  <si>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</si>
  <si>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</si>
  <si>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</si>
  <si>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</si>
  <si>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</si>
  <si>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</si>
  <si>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</si>
  <si>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</si>
  <si>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</si>
  <si>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</si>
  <si>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</si>
  <si>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</si>
  <si>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</si>
  <si>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</si>
  <si>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</si>
  <si>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</si>
  <si>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</si>
  <si>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</si>
  <si>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</si>
  <si>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</si>
  <si>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</si>
  <si>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</si>
  <si>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</si>
  <si>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</si>
  <si>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</si>
  <si>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</si>
  <si>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</si>
  <si>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</si>
  <si>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</si>
  <si>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</si>
  <si>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</si>
  <si>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</si>
  <si>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</si>
  <si>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</si>
  <si>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</si>
  <si>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</si>
  <si>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</si>
  <si>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</si>
  <si>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</si>
  <si>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</si>
  <si>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</si>
  <si>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</si>
  <si>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</si>
  <si>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</si>
  <si>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</si>
  <si>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</si>
  <si>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</si>
  <si>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</si>
  <si>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</si>
  <si>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</si>
  <si>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</si>
  <si>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</si>
  <si>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</si>
  <si>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</si>
  <si>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</si>
  <si>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</si>
  <si>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</si>
  <si>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</si>
  <si>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</si>
  <si>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</si>
  <si>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</si>
  <si>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</si>
  <si>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</si>
  <si>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</si>
  <si>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</si>
  <si>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</si>
  <si>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</si>
  <si>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</si>
  <si>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</si>
  <si>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</si>
  <si>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</si>
  <si>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</si>
  <si>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</si>
  <si>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</si>
  <si>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</si>
  <si>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</si>
  <si>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</si>
  <si>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</si>
  <si>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</si>
  <si>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</si>
  <si>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</si>
  <si>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</si>
  <si>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</si>
  <si>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</si>
  <si>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</si>
  <si>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</si>
  <si>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</si>
  <si>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</si>
  <si>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</si>
  <si>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</si>
  <si>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</si>
  <si>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</si>
  <si>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</si>
  <si>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</si>
  <si>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</si>
  <si>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</si>
  <si>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</si>
  <si>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</si>
  <si>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</si>
  <si>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</si>
  <si>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</si>
  <si>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</si>
  <si>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</si>
  <si>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</si>
  <si>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</si>
  <si>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</si>
  <si>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</si>
  <si>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</si>
  <si>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</si>
  <si>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</si>
  <si>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</si>
  <si>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</si>
  <si>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</si>
  <si>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</si>
  <si>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</si>
  <si>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</si>
  <si>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</si>
  <si>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</si>
  <si>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</si>
  <si>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</si>
  <si>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</si>
  <si>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</si>
  <si>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</si>
  <si>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</si>
  <si>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</si>
  <si>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</si>
  <si>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</si>
  <si>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</si>
  <si>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</si>
  <si>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</si>
  <si>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</si>
  <si>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</si>
  <si>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</si>
  <si>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</si>
  <si>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</si>
  <si>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</si>
  <si>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</si>
  <si>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</si>
  <si>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</si>
  <si>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</si>
  <si>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</si>
  <si>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</si>
  <si>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</si>
  <si>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</si>
  <si>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</si>
  <si>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</si>
  <si>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</si>
  <si>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</si>
  <si>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</si>
  <si>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</si>
  <si>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</si>
  <si>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</si>
  <si>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</si>
  <si>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</si>
  <si>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</si>
  <si>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</si>
  <si>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</si>
  <si>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</si>
  <si>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</si>
  <si>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</si>
  <si>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</si>
  <si>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</si>
  <si>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</si>
  <si>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</si>
  <si>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</si>
  <si>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</si>
  <si>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</si>
  <si>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</si>
  <si>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</si>
  <si>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</si>
  <si>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</si>
  <si>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</si>
  <si>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</si>
  <si>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</si>
  <si>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</si>
  <si>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</si>
  <si>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</si>
  <si>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</si>
  <si>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</si>
  <si>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</si>
  <si>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</si>
  <si>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</si>
  <si>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</si>
  <si>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</si>
  <si>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</si>
  <si>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</si>
  <si>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</si>
  <si>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</si>
  <si>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</si>
  <si>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</si>
  <si>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</si>
  <si>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</si>
  <si>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</si>
  <si>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</si>
  <si>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</si>
  <si>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</si>
  <si>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</si>
  <si>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</si>
  <si>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</si>
  <si>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</si>
  <si>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</si>
  <si>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</si>
  <si>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</si>
  <si>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</si>
  <si>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</si>
  <si>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</si>
  <si>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</si>
  <si>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</si>
  <si>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</si>
  <si>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</si>
  <si>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</si>
  <si>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</si>
  <si>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</si>
  <si>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</si>
  <si>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</si>
  <si>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</si>
  <si>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</si>
  <si>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</si>
  <si>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</si>
  <si>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</si>
  <si>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</si>
  <si>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</si>
  <si>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</si>
  <si>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</si>
  <si>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</si>
  <si>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</si>
  <si>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</si>
  <si>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</si>
  <si>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</si>
  <si>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</si>
  <si>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</si>
  <si>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</si>
  <si>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</si>
  <si>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</si>
  <si>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</si>
  <si>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</si>
  <si>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</si>
  <si>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</si>
  <si>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</si>
  <si>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</si>
  <si>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</si>
  <si>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</si>
  <si>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</si>
  <si>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</si>
  <si>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</si>
  <si>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</si>
  <si>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</si>
  <si>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</si>
  <si>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</si>
  <si>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</si>
  <si>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</si>
  <si>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</si>
  <si>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</si>
  <si>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</si>
  <si>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</si>
  <si>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</si>
  <si>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</si>
  <si>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</si>
  <si>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</si>
  <si>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</si>
  <si>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</si>
  <si>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</si>
  <si>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</si>
  <si>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</si>
  <si>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</si>
  <si>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</si>
  <si>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</si>
  <si>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</si>
  <si>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</si>
  <si>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</si>
  <si>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</si>
  <si>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</si>
  <si>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</si>
  <si>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</si>
  <si>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</si>
  <si>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</si>
  <si>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</si>
  <si>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</si>
  <si>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</si>
  <si>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</si>
  <si>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</si>
  <si>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</si>
  <si>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</si>
  <si>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</si>
  <si>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</si>
  <si>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</si>
  <si>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</si>
  <si>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</si>
  <si>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</si>
  <si>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</si>
  <si>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</si>
  <si>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</si>
  <si>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</si>
  <si>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</si>
  <si>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</si>
  <si>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</si>
  <si>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</si>
  <si>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</si>
  <si>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</si>
  <si>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</si>
  <si>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</si>
  <si>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</si>
  <si>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</si>
  <si>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</si>
  <si>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</si>
  <si>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</si>
  <si>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</si>
  <si>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</si>
  <si>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</si>
  <si>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</si>
  <si>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</si>
  <si>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</si>
  <si>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</si>
  <si>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</si>
  <si>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</si>
  <si>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</si>
  <si>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</si>
  <si>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</si>
  <si>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</si>
  <si>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</si>
  <si>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</si>
  <si>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</si>
  <si>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</si>
  <si>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</si>
  <si>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</si>
  <si>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</si>
  <si>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</si>
  <si>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</si>
  <si>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</si>
  <si>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</si>
  <si>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</si>
  <si>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</si>
  <si>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</si>
  <si>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</si>
  <si>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</si>
  <si>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</si>
  <si>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</si>
  <si>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</si>
  <si>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</si>
  <si>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</si>
  <si>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</si>
  <si>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</si>
  <si>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</si>
  <si>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</si>
  <si>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</si>
  <si>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</si>
  <si>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</si>
  <si>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</si>
  <si>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</si>
  <si>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</si>
  <si>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</si>
  <si>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</si>
  <si>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</si>
  <si>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</si>
  <si>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</si>
  <si>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</si>
  <si>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</si>
  <si>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</si>
  <si>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</si>
  <si>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</si>
  <si>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</si>
  <si>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</si>
  <si>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</si>
  <si>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</si>
  <si>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</si>
  <si>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</si>
  <si>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</si>
  <si>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</si>
  <si>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</si>
  <si>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</si>
  <si>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</si>
  <si>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</si>
  <si>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</si>
  <si>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</si>
  <si>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</si>
  <si>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</si>
  <si>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</si>
  <si>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</si>
  <si>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</si>
  <si>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</si>
  <si>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</si>
  <si>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</si>
  <si>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</si>
  <si>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</si>
  <si>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</si>
  <si>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</si>
  <si>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</si>
  <si>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</si>
  <si>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</si>
  <si>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</si>
  <si>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</si>
  <si>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</si>
  <si>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</si>
  <si>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</si>
  <si>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</si>
  <si>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</si>
  <si>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</si>
  <si>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</si>
  <si>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</si>
  <si>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</si>
  <si>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</si>
  <si>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</si>
  <si>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</si>
  <si>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</si>
  <si>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</si>
  <si>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</si>
  <si>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</si>
  <si>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</si>
  <si>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</si>
  <si>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</si>
  <si>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</si>
  <si>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</si>
  <si>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</si>
  <si>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</si>
  <si>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</si>
  <si>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</si>
  <si>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</si>
  <si>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</si>
  <si>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</si>
  <si>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</si>
  <si>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</si>
  <si>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</si>
  <si>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</si>
  <si>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</si>
  <si>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</si>
  <si>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</si>
  <si>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</si>
  <si>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</si>
  <si>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</si>
  <si>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</si>
  <si>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</si>
  <si>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</si>
  <si>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</si>
  <si>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</si>
  <si>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</si>
  <si>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</si>
  <si>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</si>
  <si>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</si>
  <si>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</si>
  <si>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</si>
  <si>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</si>
  <si>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</si>
  <si>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</si>
  <si>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</si>
  <si>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</si>
  <si>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</si>
  <si>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</si>
  <si>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</si>
  <si>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</si>
  <si>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</si>
  <si>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</si>
  <si>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</si>
  <si>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</si>
  <si>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</si>
  <si>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</si>
  <si>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</si>
  <si>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</si>
  <si>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</si>
  <si>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</si>
  <si>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</si>
  <si>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</si>
  <si>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</si>
  <si>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</si>
  <si>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</si>
  <si>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</si>
  <si>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</si>
  <si>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</si>
  <si>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</si>
  <si>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</si>
  <si>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</si>
  <si>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</si>
  <si>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</si>
  <si>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</si>
  <si>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</si>
  <si>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</si>
  <si>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</si>
  <si>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</si>
  <si>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</si>
  <si>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</si>
  <si>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</si>
  <si>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</si>
  <si>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</si>
  <si>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</si>
  <si>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</si>
  <si>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</si>
  <si>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</si>
  <si>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</si>
  <si>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</si>
  <si>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</si>
  <si>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</si>
  <si>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</si>
  <si>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</si>
  <si>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</si>
  <si>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</si>
  <si>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</si>
  <si>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</si>
  <si>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</si>
  <si>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</si>
  <si>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</si>
  <si>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</si>
  <si>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</si>
  <si>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</si>
  <si>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</si>
  <si>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</si>
  <si>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</si>
  <si>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</si>
  <si>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</si>
  <si>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</si>
  <si>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</si>
  <si>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</si>
  <si>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</si>
  <si>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</si>
  <si>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</si>
  <si>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</si>
  <si>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</si>
  <si>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</si>
  <si>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</si>
  <si>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</si>
  <si>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</si>
  <si>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</si>
  <si>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</si>
  <si>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</si>
  <si>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</si>
  <si>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</si>
  <si>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</si>
  <si>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</si>
  <si>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</si>
  <si>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</si>
  <si>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</si>
  <si>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</si>
  <si>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</si>
  <si>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</si>
  <si>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</si>
  <si>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</si>
  <si>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</si>
  <si>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</si>
  <si>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</si>
  <si>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</si>
  <si>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</si>
  <si>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</si>
  <si>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</si>
  <si>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</si>
  <si>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</si>
  <si>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</si>
  <si>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</si>
  <si>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</si>
  <si>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</si>
  <si>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</si>
  <si>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</si>
  <si>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</si>
  <si>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</si>
  <si>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</si>
  <si>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</si>
  <si>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</si>
  <si>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</si>
  <si>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</si>
  <si>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</si>
  <si>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</si>
  <si>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</si>
  <si>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</si>
  <si>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</si>
  <si>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</si>
  <si>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</si>
  <si>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</si>
  <si>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</si>
  <si>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</si>
  <si>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</si>
  <si>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</si>
  <si>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</si>
  <si>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</si>
  <si>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</si>
  <si>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</si>
  <si>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</si>
  <si>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</si>
  <si>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</si>
  <si>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</si>
  <si>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</si>
  <si>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</si>
  <si>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</si>
  <si>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</si>
  <si>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</si>
  <si>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</si>
  <si>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</si>
  <si>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</si>
  <si>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</si>
  <si>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</si>
  <si>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</si>
  <si>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</si>
  <si>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</si>
  <si>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</si>
  <si>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</si>
  <si>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</si>
  <si>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</si>
  <si>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</si>
  <si>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</si>
  <si>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</si>
  <si>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</si>
  <si>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</si>
  <si>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</si>
  <si>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</si>
  <si>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</si>
  <si>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</si>
  <si>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</si>
  <si>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</si>
  <si>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</si>
  <si>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</si>
  <si>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</si>
  <si>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</si>
  <si>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</si>
  <si>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</si>
  <si>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</si>
  <si>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</si>
  <si>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</si>
  <si>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</si>
  <si>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</si>
  <si>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</si>
  <si>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</si>
  <si>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</si>
  <si>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</si>
  <si>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</si>
  <si>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</si>
  <si>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</si>
  <si>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</si>
  <si>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</si>
  <si>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</si>
  <si>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</si>
  <si>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</si>
  <si>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</si>
  <si>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</si>
  <si>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</si>
  <si>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</si>
  <si>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</si>
  <si>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</si>
  <si>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</si>
  <si>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</si>
  <si>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</si>
  <si>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</si>
  <si>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</si>
  <si>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</si>
  <si>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</si>
  <si>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</si>
  <si>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</si>
  <si>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</si>
  <si>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</si>
  <si>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</si>
  <si>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</si>
  <si>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</si>
  <si>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</si>
  <si>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</si>
  <si>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</si>
  <si>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</si>
  <si>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</si>
  <si>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</si>
  <si>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</si>
  <si>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</si>
  <si>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</si>
  <si>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</si>
  <si>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</si>
  <si>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</si>
  <si>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</si>
  <si>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</si>
  <si>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</si>
  <si>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</si>
  <si>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</si>
  <si>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</si>
  <si>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</si>
  <si>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</si>
  <si>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</si>
  <si>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</si>
  <si>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</si>
  <si>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</si>
  <si>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</si>
  <si>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</si>
  <si>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</si>
  <si>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</si>
  <si>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</si>
  <si>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</si>
  <si>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</si>
  <si>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</si>
  <si>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</si>
  <si>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</si>
  <si>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</si>
  <si>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</si>
  <si>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</si>
  <si>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</si>
  <si>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</si>
  <si>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</si>
  <si>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</si>
  <si>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</si>
  <si>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</si>
  <si>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</si>
  <si>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</si>
  <si>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</si>
  <si>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</si>
  <si>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</si>
  <si>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</si>
  <si>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</si>
  <si>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</si>
  <si>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</si>
  <si>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</si>
  <si>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</si>
  <si>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</si>
  <si>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</si>
  <si>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</si>
  <si>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</si>
  <si>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</si>
  <si>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</si>
  <si>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</si>
  <si>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</si>
  <si>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</si>
  <si>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</si>
  <si>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</si>
  <si>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</si>
  <si>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</si>
  <si>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</si>
  <si>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</si>
  <si>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</si>
  <si>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</si>
  <si>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</si>
  <si>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</si>
  <si>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</si>
  <si>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</si>
  <si>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</si>
  <si>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</si>
  <si>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</si>
  <si>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</si>
  <si>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</si>
  <si>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</si>
  <si>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</si>
  <si>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</si>
  <si>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</si>
  <si>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</si>
  <si>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</si>
  <si>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</si>
  <si>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</si>
  <si>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</si>
  <si>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</si>
  <si>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</si>
  <si>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</si>
  <si>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</si>
  <si>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</si>
  <si>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</si>
  <si>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</si>
  <si>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</si>
  <si>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</si>
  <si>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</si>
  <si>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</si>
  <si>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</si>
  <si>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</si>
  <si>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</si>
  <si>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</si>
  <si>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</si>
  <si>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</si>
  <si>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</si>
  <si>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</si>
  <si>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</si>
  <si>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</si>
  <si>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</si>
  <si>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</si>
  <si>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</si>
  <si>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</si>
  <si>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</si>
  <si>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</si>
  <si>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</si>
  <si>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</si>
  <si>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</si>
  <si>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</si>
  <si>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</si>
  <si>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</si>
  <si>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</si>
  <si>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</si>
  <si>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</si>
  <si>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</si>
  <si>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</si>
  <si>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</si>
  <si>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</si>
  <si>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</si>
  <si>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</si>
  <si>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</si>
  <si>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</si>
  <si>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</si>
  <si>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</si>
  <si>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</si>
  <si>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</si>
  <si>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</si>
  <si>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</si>
  <si>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</si>
  <si>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</si>
  <si>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</si>
  <si>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</si>
  <si>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</si>
  <si>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</si>
  <si>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</si>
  <si>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</si>
  <si>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</si>
  <si>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</si>
  <si>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</si>
  <si>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</si>
  <si>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</si>
  <si>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</si>
  <si>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</si>
  <si>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</si>
  <si>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</si>
  <si>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</si>
  <si>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</si>
  <si>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</si>
  <si>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</si>
  <si>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</si>
  <si>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</si>
  <si>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</si>
  <si>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</si>
  <si>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</si>
  <si>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</si>
  <si>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</si>
  <si>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</si>
  <si>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</si>
  <si>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</si>
  <si>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</si>
  <si>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</si>
  <si>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</si>
  <si>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</si>
  <si>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</si>
  <si>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</si>
  <si>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</si>
  <si>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</si>
  <si>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</si>
  <si>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</si>
  <si>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</si>
  <si>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</si>
  <si>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</si>
  <si>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</si>
  <si>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</si>
  <si>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</si>
  <si>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</si>
  <si>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</si>
  <si>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</si>
  <si>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</si>
  <si>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</si>
  <si>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</si>
  <si>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</si>
  <si>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</si>
  <si>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</si>
  <si>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</si>
  <si>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</si>
  <si>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</si>
  <si>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</si>
  <si>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</si>
  <si>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</si>
  <si>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</si>
  <si>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</si>
  <si>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</si>
  <si>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</si>
  <si>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</si>
  <si>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</si>
  <si>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</si>
  <si>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</si>
  <si>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</si>
  <si>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</si>
  <si>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</si>
  <si>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</si>
  <si>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</si>
  <si>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</si>
  <si>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</si>
  <si>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</si>
  <si>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</si>
  <si>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</si>
  <si>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</si>
  <si>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</si>
  <si>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</si>
  <si>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</si>
  <si>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</si>
  <si>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</si>
  <si>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</si>
  <si>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</si>
  <si>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</si>
  <si>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</si>
  <si>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</si>
  <si>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</si>
  <si>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</si>
  <si>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</si>
  <si>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</si>
  <si>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</si>
  <si>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</si>
  <si>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</si>
  <si>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</si>
  <si>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</si>
  <si>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</si>
  <si>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</si>
  <si>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</si>
  <si>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</si>
  <si>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</si>
  <si>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</si>
  <si>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</si>
  <si>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</si>
  <si>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</si>
  <si>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</si>
  <si>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</si>
  <si>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</si>
  <si>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</si>
  <si>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</si>
  <si>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</si>
  <si>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</si>
  <si>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</si>
  <si>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</si>
  <si>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</si>
  <si>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</si>
  <si>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</si>
  <si>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</si>
  <si>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</si>
  <si>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</si>
  <si>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</si>
  <si>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</si>
  <si>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</si>
  <si>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</si>
  <si>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</si>
  <si>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</si>
  <si>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</si>
  <si>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</si>
  <si>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</si>
  <si>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</si>
  <si>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</si>
  <si>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</si>
  <si>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</si>
  <si>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</si>
  <si>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</si>
  <si>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</si>
  <si>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</si>
  <si>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</si>
  <si>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</si>
  <si>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</si>
  <si>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</si>
  <si>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</si>
  <si>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</si>
  <si>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</si>
  <si>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</si>
  <si>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</si>
  <si>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</si>
  <si>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</si>
  <si>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</si>
  <si>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</si>
  <si>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</si>
  <si>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</si>
  <si>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</si>
  <si>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</si>
  <si>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</si>
  <si>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</si>
  <si>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</si>
  <si>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</si>
  <si>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</si>
  <si>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</si>
  <si>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</si>
  <si>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</si>
  <si>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</si>
  <si>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</si>
  <si>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</si>
  <si>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</si>
  <si>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</si>
  <si>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</si>
  <si>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</si>
  <si>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</si>
  <si>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</si>
  <si>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</si>
  <si>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</si>
  <si>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</si>
  <si>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</si>
  <si>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</si>
  <si>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</si>
  <si>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</si>
  <si>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</si>
  <si>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</si>
  <si>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</si>
  <si>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</si>
  <si>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</si>
  <si>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</si>
  <si>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</si>
  <si>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</si>
  <si>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</si>
  <si>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</si>
  <si>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</si>
  <si>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</si>
  <si>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</si>
  <si>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</si>
  <si>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</si>
  <si>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</si>
  <si>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</si>
  <si>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</si>
  <si>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</si>
  <si>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</si>
  <si>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</si>
  <si>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</si>
  <si>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</si>
  <si>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</si>
  <si>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</si>
  <si>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</si>
  <si>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</si>
  <si>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</si>
  <si>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</si>
  <si>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</si>
  <si>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</si>
  <si>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</si>
  <si>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</si>
  <si>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</si>
  <si>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</si>
  <si>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</si>
  <si>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</si>
  <si>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</si>
  <si>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</si>
  <si>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</si>
  <si>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</si>
  <si>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</si>
  <si>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</si>
  <si>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</si>
  <si>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</si>
  <si>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</si>
  <si>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</si>
  <si>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</si>
  <si>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</si>
  <si>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</si>
  <si>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</si>
  <si>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</si>
  <si>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</si>
  <si>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</si>
  <si>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</si>
  <si>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</si>
  <si>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</si>
  <si>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</si>
  <si>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</si>
  <si>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</si>
  <si>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</si>
  <si>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</si>
  <si>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</si>
  <si>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</si>
  <si>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</si>
  <si>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</si>
  <si>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</si>
  <si>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</si>
  <si>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</si>
  <si>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</si>
  <si>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</si>
  <si>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</si>
  <si>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</si>
  <si>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</si>
  <si>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</si>
  <si>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</si>
  <si>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</si>
  <si>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</si>
  <si>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</si>
  <si>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</si>
  <si>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</si>
  <si>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</si>
  <si>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</si>
  <si>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</si>
  <si>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</si>
  <si>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</si>
  <si>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</si>
  <si>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</si>
  <si>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</si>
  <si>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</si>
  <si>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</si>
  <si>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</si>
  <si>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</si>
  <si>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</si>
  <si>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</si>
  <si>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</si>
  <si>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</si>
  <si>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</si>
  <si>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</si>
  <si>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</si>
  <si>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</si>
  <si>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</si>
  <si>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</si>
  <si>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</si>
  <si>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</si>
  <si>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</si>
  <si>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</si>
  <si>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</si>
  <si>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</si>
  <si>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</si>
  <si>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</si>
  <si>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</si>
  <si>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</si>
  <si>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</si>
  <si>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</si>
  <si>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</si>
  <si>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</si>
  <si>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</si>
  <si>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</si>
  <si>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</si>
  <si>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</si>
  <si>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</si>
  <si>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</si>
  <si>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</si>
  <si>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</si>
  <si>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</si>
  <si>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</si>
  <si>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</si>
  <si>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</si>
  <si>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</si>
  <si>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</si>
  <si>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</si>
  <si>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</si>
  <si>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</si>
  <si>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</si>
  <si>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</si>
  <si>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</si>
  <si>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</si>
  <si>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</si>
  <si>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</si>
  <si>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</si>
  <si>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</si>
  <si>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</si>
  <si>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</si>
  <si>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</si>
  <si>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</si>
  <si>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</si>
  <si>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</si>
  <si>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</si>
  <si>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</si>
  <si>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</si>
  <si>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</si>
  <si>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</si>
  <si>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</si>
  <si>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</si>
  <si>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</si>
  <si>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</si>
  <si>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</si>
  <si>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</si>
  <si>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</si>
  <si>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</si>
  <si>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</si>
  <si>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</si>
  <si>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</si>
  <si>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</si>
  <si>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</si>
  <si>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</si>
  <si>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</si>
  <si>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</si>
  <si>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</si>
  <si>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</si>
  <si>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</si>
  <si>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</si>
  <si>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</si>
  <si>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</si>
  <si>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</si>
  <si>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</si>
  <si>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</si>
  <si>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</si>
  <si>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</si>
  <si>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</si>
  <si>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</si>
  <si>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</si>
  <si>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</si>
  <si>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</si>
  <si>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</si>
  <si>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</si>
  <si>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</si>
  <si>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</si>
  <si>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</si>
  <si>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</si>
  <si>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</si>
  <si>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</si>
  <si>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</si>
  <si>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</si>
  <si>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</si>
  <si>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</si>
  <si>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</si>
  <si>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</si>
  <si>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</si>
  <si>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</si>
  <si>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</si>
  <si>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</si>
  <si>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</si>
  <si>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</si>
  <si>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</si>
  <si>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</si>
  <si>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</si>
  <si>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</si>
  <si>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</si>
  <si>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</si>
  <si>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</si>
  <si>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</si>
  <si>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</si>
  <si>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</si>
  <si>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</si>
  <si>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</si>
  <si>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</si>
  <si>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</si>
  <si>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</si>
  <si>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</si>
  <si>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</si>
  <si>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</si>
  <si>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</si>
  <si>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</si>
  <si>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</si>
  <si>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</si>
  <si>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</si>
  <si>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</si>
  <si>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</si>
  <si>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</si>
  <si>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</si>
  <si>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</si>
  <si>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</si>
  <si>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</si>
  <si>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</si>
  <si>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</si>
  <si>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</si>
  <si>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</si>
  <si>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</si>
  <si>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</si>
  <si>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</si>
  <si>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</si>
  <si>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</si>
  <si>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</si>
  <si>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</si>
  <si>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</si>
  <si>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</si>
  <si>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</si>
  <si>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</si>
  <si>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</si>
  <si>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</si>
  <si>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</si>
  <si>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</si>
  <si>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</si>
  <si>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</si>
  <si>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</si>
  <si>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</si>
  <si>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</si>
  <si>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</si>
  <si>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</si>
  <si>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</si>
  <si>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</si>
  <si>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</si>
  <si>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</si>
  <si>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</si>
  <si>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</si>
  <si>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</si>
  <si>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</si>
  <si>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</si>
  <si>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</si>
  <si>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</si>
  <si>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</si>
  <si>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</si>
  <si>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</si>
  <si>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</si>
  <si>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</si>
  <si>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</si>
  <si>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</si>
  <si>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</si>
  <si>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</si>
  <si>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</si>
  <si>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</si>
  <si>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</si>
  <si>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</si>
  <si>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</si>
  <si>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</si>
  <si>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</si>
  <si>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</si>
  <si>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</si>
  <si>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</si>
  <si>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</si>
  <si>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</si>
  <si>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</si>
  <si>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</si>
  <si>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</si>
  <si>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</si>
  <si>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</si>
  <si>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</si>
  <si>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</si>
  <si>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</si>
  <si>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</si>
  <si>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</si>
  <si>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</si>
  <si>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</si>
  <si>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</si>
  <si>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</si>
  <si>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</si>
  <si>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</si>
  <si>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</si>
  <si>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</si>
  <si>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</si>
  <si>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</si>
  <si>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</si>
  <si>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</si>
  <si>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</si>
  <si>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</si>
  <si>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</si>
  <si>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</si>
  <si>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</si>
  <si>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</si>
  <si>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</si>
  <si>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</si>
  <si>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</si>
  <si>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</si>
  <si>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</si>
  <si>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</si>
  <si>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</si>
  <si>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</si>
  <si>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</si>
  <si>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</si>
  <si>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</si>
  <si>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</si>
  <si>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</si>
  <si>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</si>
  <si>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</si>
  <si>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</si>
  <si>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</si>
  <si>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</si>
  <si>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</si>
  <si>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</si>
  <si>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</si>
  <si>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</si>
  <si>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</si>
  <si>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</si>
  <si>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</si>
  <si>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</si>
  <si>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</si>
  <si>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</si>
  <si>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</si>
  <si>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</si>
  <si>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</si>
  <si>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</si>
  <si>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</si>
  <si>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</si>
  <si>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</si>
  <si>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</si>
  <si>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</si>
  <si>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</si>
  <si>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</si>
  <si>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</si>
  <si>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</si>
  <si>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</si>
  <si>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</si>
  <si>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</si>
  <si>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</si>
  <si>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</si>
  <si>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</si>
  <si>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</si>
  <si>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</si>
  <si>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</si>
  <si>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</si>
  <si>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</si>
  <si>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</si>
  <si>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</si>
  <si>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</si>
  <si>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</si>
  <si>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</si>
  <si>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</si>
  <si>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</si>
  <si>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</si>
  <si>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</si>
  <si>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</si>
  <si>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</si>
  <si>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</si>
  <si>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</si>
  <si>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</si>
  <si>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</si>
  <si>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</si>
  <si>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</si>
  <si>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</si>
  <si>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</si>
  <si>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</si>
  <si>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</si>
  <si>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</si>
  <si>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</si>
  <si>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</si>
  <si>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</si>
  <si>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</si>
  <si>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</si>
  <si>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</si>
  <si>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</si>
  <si>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</si>
  <si>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</si>
  <si>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</si>
  <si>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</si>
  <si>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</si>
  <si>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</si>
  <si>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</si>
  <si>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</si>
  <si>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</si>
  <si>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</si>
  <si>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</si>
  <si>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</si>
  <si>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</si>
  <si>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</si>
  <si>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</si>
  <si>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</si>
  <si>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</si>
  <si>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</si>
  <si>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</si>
  <si>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</si>
  <si>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</si>
  <si>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</si>
  <si>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</si>
  <si>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</si>
  <si>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</si>
  <si>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</si>
  <si>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</si>
  <si>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</si>
  <si>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</si>
  <si>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</si>
  <si>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</si>
  <si>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</si>
  <si>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</si>
  <si>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</si>
  <si>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</si>
  <si>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</si>
  <si>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</si>
  <si>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</si>
  <si>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</si>
  <si>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</si>
  <si>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</si>
  <si>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</si>
  <si>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</si>
  <si>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</si>
  <si>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</si>
  <si>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</si>
  <si>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</si>
  <si>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</si>
  <si>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</si>
  <si>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</si>
  <si>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</si>
  <si>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</si>
  <si>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</si>
  <si>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</si>
  <si>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</si>
  <si>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</si>
  <si>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</si>
  <si>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</si>
  <si>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</si>
  <si>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</si>
  <si>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</si>
  <si>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</si>
  <si>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</si>
  <si>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</si>
  <si>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</si>
  <si>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</si>
  <si>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</si>
  <si>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</si>
  <si>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</si>
  <si>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</si>
  <si>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</si>
  <si>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</si>
  <si>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</si>
  <si>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</si>
  <si>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</si>
  <si>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</si>
  <si>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</si>
  <si>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</si>
  <si>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</si>
  <si>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</si>
  <si>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</si>
  <si>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</si>
  <si>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</si>
  <si>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</si>
  <si>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</si>
  <si>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</si>
  <si>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</si>
  <si>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</si>
  <si>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</si>
  <si>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</si>
  <si>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</si>
  <si>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</si>
  <si>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</si>
  <si>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</si>
  <si>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</si>
  <si>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</si>
  <si>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</si>
  <si>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</si>
  <si>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</si>
  <si>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</si>
  <si>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</si>
  <si>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</si>
  <si>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</si>
  <si>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</si>
  <si>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</si>
  <si>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</si>
  <si>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</si>
  <si>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</si>
  <si>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</si>
  <si>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</si>
  <si>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</si>
  <si>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</si>
  <si>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</si>
  <si>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</si>
  <si>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</si>
  <si>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</si>
  <si>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</si>
  <si>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</si>
  <si>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</si>
  <si>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</si>
  <si>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</si>
  <si>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</si>
  <si>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</si>
  <si>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</si>
  <si>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</si>
  <si>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</si>
  <si>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</si>
  <si>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</si>
  <si>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</si>
  <si>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</si>
  <si>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</si>
  <si>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</si>
  <si>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</si>
  <si>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</si>
  <si>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</si>
  <si>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</si>
  <si>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</si>
  <si>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</si>
  <si>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</si>
  <si>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</si>
  <si>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</si>
  <si>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</si>
  <si>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</si>
  <si>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</si>
  <si>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</si>
  <si>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</si>
  <si>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</si>
  <si>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</si>
  <si>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</si>
  <si>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</si>
  <si>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</si>
  <si>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</si>
  <si>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</si>
  <si>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</si>
  <si>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</si>
  <si>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</si>
  <si>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</si>
  <si>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</si>
  <si>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</si>
  <si>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</si>
  <si>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</si>
  <si>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</si>
  <si>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</si>
  <si>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</si>
  <si>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</si>
  <si>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</si>
  <si>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</si>
  <si>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</si>
  <si>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</si>
  <si>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</si>
  <si>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</si>
  <si>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</si>
  <si>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</si>
  <si>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</si>
  <si>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</si>
  <si>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</si>
  <si>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</si>
  <si>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</si>
  <si>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</si>
  <si>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</si>
  <si>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</si>
  <si>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</si>
  <si>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</si>
  <si>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</si>
  <si>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</si>
  <si>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</si>
  <si>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</si>
  <si>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</si>
  <si>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</si>
  <si>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</si>
  <si>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</si>
  <si>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</si>
  <si>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</si>
  <si>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</si>
  <si>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</si>
  <si>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</si>
  <si>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</si>
  <si>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</si>
  <si>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</si>
  <si>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</si>
  <si>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</si>
  <si>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</si>
  <si>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</si>
  <si>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</si>
  <si>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</si>
  <si>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</si>
  <si>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</si>
  <si>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</si>
  <si>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</si>
  <si>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</si>
  <si>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</si>
  <si>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</si>
  <si>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</si>
  <si>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</si>
  <si>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</si>
  <si>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</si>
  <si>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</si>
  <si>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</si>
  <si>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</si>
  <si>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</si>
  <si>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</si>
  <si>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</si>
  <si>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</si>
  <si>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</si>
  <si>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</si>
  <si>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</si>
  <si>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</si>
  <si>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</si>
  <si>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</si>
  <si>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</si>
  <si>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</si>
  <si>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</si>
  <si>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</si>
  <si>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</si>
  <si>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</si>
  <si>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</si>
  <si>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</si>
  <si>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</si>
  <si>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</si>
  <si>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</si>
  <si>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</si>
  <si>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</si>
  <si>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</si>
  <si>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</si>
  <si>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</si>
  <si>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</si>
  <si>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</si>
  <si>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</si>
  <si>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</si>
  <si>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</si>
  <si>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</si>
  <si>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</si>
  <si>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</si>
  <si>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</si>
  <si>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</si>
  <si>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</si>
  <si>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</si>
  <si>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</si>
  <si>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</si>
  <si>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</si>
  <si>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</si>
  <si>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</si>
  <si>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</si>
  <si>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</si>
  <si>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</si>
  <si>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</si>
  <si>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</si>
  <si>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</si>
  <si>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</si>
  <si>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</si>
  <si>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</si>
  <si>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</si>
  <si>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</si>
  <si>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</si>
  <si>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</si>
  <si>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</si>
  <si>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</si>
  <si>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</si>
  <si>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</si>
  <si>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</si>
  <si>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</si>
  <si>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</si>
  <si>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</si>
  <si>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</si>
  <si>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</si>
  <si>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</si>
  <si>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</si>
  <si>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</si>
  <si>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</si>
  <si>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</si>
  <si>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</si>
  <si>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</si>
  <si>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</si>
  <si>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</si>
  <si>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</si>
  <si>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</si>
  <si>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</si>
  <si>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</si>
  <si>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</si>
  <si>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</si>
  <si>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</si>
  <si>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</si>
  <si>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</si>
  <si>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</si>
  <si>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</si>
  <si>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</si>
  <si>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</si>
  <si>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</si>
  <si>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</si>
  <si>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</si>
  <si>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</si>
  <si>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</si>
  <si>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</si>
  <si>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</si>
  <si>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</si>
  <si>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</si>
  <si>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</si>
  <si>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</si>
  <si>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</si>
  <si>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</si>
  <si>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</si>
  <si>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</si>
  <si>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</si>
  <si>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</si>
  <si>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</si>
  <si>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</si>
  <si>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</si>
  <si>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</si>
  <si>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</si>
  <si>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</si>
  <si>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</si>
  <si>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</si>
  <si>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</si>
  <si>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</si>
  <si>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</si>
  <si>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</si>
  <si>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</si>
  <si>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</si>
  <si>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</si>
  <si>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</si>
  <si>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</si>
  <si>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</si>
  <si>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</si>
  <si>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</si>
  <si>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</si>
  <si>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</si>
  <si>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</si>
  <si>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</si>
  <si>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</si>
  <si>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</si>
  <si>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</si>
  <si>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</si>
  <si>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</si>
  <si>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</si>
  <si>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</si>
  <si>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</si>
  <si>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</si>
  <si>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</si>
  <si>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</si>
  <si>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</si>
  <si>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</si>
  <si>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</si>
  <si>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</si>
  <si>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</si>
  <si>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</si>
  <si>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</si>
  <si>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</si>
  <si>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</si>
  <si>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</si>
  <si>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</si>
  <si>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</si>
  <si>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</si>
  <si>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</si>
  <si>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</si>
  <si>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</si>
  <si>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</si>
  <si>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</si>
  <si>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</si>
  <si>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</si>
  <si>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</si>
  <si>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</si>
  <si>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</si>
  <si>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</si>
  <si>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</si>
  <si>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</si>
  <si>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</si>
  <si>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</si>
  <si>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</si>
  <si>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</si>
  <si>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</si>
  <si>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</si>
  <si>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</si>
  <si>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</si>
  <si>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</si>
  <si>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</si>
  <si>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</si>
  <si>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</si>
  <si>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</si>
  <si>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</si>
  <si>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</si>
  <si>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</si>
  <si>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</si>
  <si>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</si>
  <si>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</si>
  <si>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</si>
  <si>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</si>
  <si>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</si>
  <si>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</si>
  <si>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</si>
  <si>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</si>
  <si>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</si>
  <si>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</si>
  <si>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</si>
  <si>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</si>
  <si>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</si>
  <si>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</si>
  <si>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</si>
  <si>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</si>
  <si>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</si>
  <si>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</si>
  <si>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</si>
  <si>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</si>
  <si>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</si>
  <si>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</si>
  <si>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</si>
  <si>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</si>
  <si>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</si>
  <si>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</si>
  <si>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</si>
  <si>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</si>
  <si>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</si>
  <si>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</si>
  <si>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</si>
  <si>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</si>
  <si>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</si>
  <si>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</si>
  <si>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</si>
  <si>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</si>
  <si>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</si>
  <si>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</si>
  <si>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</si>
  <si>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</si>
  <si>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</si>
  <si>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</si>
  <si>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</si>
  <si>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</si>
  <si>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</si>
  <si>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</si>
  <si>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</si>
  <si>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</si>
  <si>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</si>
  <si>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</si>
  <si>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</si>
  <si>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</si>
  <si>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</si>
  <si>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</si>
  <si>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</si>
  <si>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</si>
  <si>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</si>
  <si>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</si>
  <si>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</si>
  <si>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</si>
  <si>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</si>
  <si>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</si>
  <si>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</si>
  <si>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</si>
  <si>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</si>
  <si>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</si>
  <si>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</si>
  <si>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</si>
  <si>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</si>
  <si>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</si>
  <si>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</si>
  <si>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</si>
  <si>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</si>
  <si>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</si>
  <si>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</si>
  <si>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</si>
  <si>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</si>
  <si>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</si>
  <si>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</si>
  <si>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</si>
  <si>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</si>
  <si>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</si>
  <si>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</si>
  <si>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</si>
  <si>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</si>
  <si>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</si>
  <si>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</si>
  <si>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</si>
  <si>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</si>
  <si>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</si>
  <si>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</si>
  <si>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</si>
  <si>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</si>
  <si>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</si>
  <si>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</si>
  <si>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</si>
  <si>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</si>
  <si>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</si>
  <si>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</si>
  <si>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</si>
  <si>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</si>
  <si>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</si>
  <si>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</si>
  <si>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</si>
  <si>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</si>
  <si>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</si>
  <si>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</si>
  <si>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</si>
  <si>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</si>
  <si>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</si>
  <si>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</si>
  <si>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</si>
  <si>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</si>
  <si>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</si>
  <si>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</si>
  <si>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</si>
  <si>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</si>
  <si>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</si>
  <si>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</si>
  <si>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</si>
  <si>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</si>
  <si>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</si>
  <si>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</si>
  <si>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</si>
  <si>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</si>
  <si>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</si>
  <si>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</si>
  <si>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</si>
  <si>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</si>
  <si>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</si>
  <si>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</si>
  <si>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</si>
  <si>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</si>
  <si>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</si>
  <si>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</si>
  <si>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</si>
  <si>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</si>
  <si>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</si>
  <si>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</si>
  <si>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</si>
  <si>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</si>
  <si>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</si>
  <si>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</si>
  <si>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</si>
  <si>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</si>
  <si>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</si>
  <si>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</si>
  <si>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</si>
  <si>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</si>
  <si>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</si>
  <si>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</si>
  <si>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</si>
  <si>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</si>
  <si>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</si>
  <si>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</si>
  <si>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</si>
  <si>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</si>
  <si>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</si>
  <si>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</si>
  <si>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</si>
  <si>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</si>
  <si>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</si>
  <si>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</si>
  <si>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</si>
  <si>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</si>
  <si>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</si>
  <si>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</si>
  <si>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</si>
  <si>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</si>
  <si>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</si>
  <si>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</si>
  <si>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</si>
  <si>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</si>
  <si>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</si>
  <si>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</si>
  <si>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</si>
  <si>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</si>
  <si>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</si>
  <si>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</si>
  <si>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</si>
  <si>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</si>
  <si>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</si>
  <si>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</si>
  <si>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</si>
  <si>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</si>
  <si>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</si>
  <si>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</si>
  <si>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</si>
  <si>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</si>
  <si>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</si>
  <si>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</si>
  <si>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</si>
  <si>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</si>
  <si>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</si>
  <si>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</si>
  <si>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</si>
  <si>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</si>
  <si>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</si>
  <si>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</si>
  <si>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</si>
  <si>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</si>
  <si>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</si>
  <si>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</si>
  <si>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</si>
  <si>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</si>
  <si>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</si>
  <si>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</si>
  <si>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</si>
  <si>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</si>
  <si>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</si>
  <si>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</si>
  <si>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</si>
  <si>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</si>
  <si>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</si>
  <si>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</si>
  <si>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</si>
  <si>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</si>
  <si>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</si>
  <si>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</si>
  <si>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</si>
  <si>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</si>
  <si>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</si>
  <si>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</si>
  <si>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</si>
  <si>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</si>
  <si>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</si>
  <si>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</si>
  <si>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</si>
  <si>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</si>
  <si>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</si>
  <si>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</si>
  <si>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</si>
  <si>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</si>
  <si>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</si>
  <si>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</si>
  <si>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</si>
  <si>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</si>
  <si>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</si>
  <si>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</si>
  <si>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</si>
  <si>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</si>
  <si>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</si>
  <si>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</si>
  <si>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</si>
  <si>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</si>
  <si>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</si>
  <si>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</si>
  <si>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</si>
  <si>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</si>
  <si>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</si>
  <si>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</si>
  <si>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</si>
  <si>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</si>
  <si>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</si>
  <si>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</si>
  <si>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</si>
  <si>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</si>
  <si>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</si>
  <si>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</si>
  <si>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</si>
  <si>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</si>
  <si>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</si>
  <si>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</si>
  <si>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</si>
  <si>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</si>
  <si>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</si>
  <si>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</si>
  <si>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</si>
  <si>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</si>
  <si>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</si>
  <si>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</si>
  <si>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</si>
  <si>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</si>
  <si>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</si>
  <si>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</si>
  <si>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</si>
  <si>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</si>
  <si>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</si>
  <si>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</si>
  <si>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</si>
  <si>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</si>
  <si>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</si>
  <si>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</si>
  <si>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</si>
  <si>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</si>
  <si>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</si>
  <si>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</si>
  <si>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</si>
  <si>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</si>
  <si>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</si>
  <si>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</si>
  <si>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</si>
  <si>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</si>
  <si>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</si>
  <si>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</si>
  <si>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</si>
  <si>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</si>
  <si>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</si>
  <si>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</si>
  <si>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</si>
  <si>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</si>
  <si>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</si>
  <si>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</si>
  <si>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</si>
  <si>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</si>
  <si>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</si>
  <si>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</si>
  <si>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</si>
  <si>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</si>
  <si>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</si>
  <si>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</si>
  <si>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</si>
  <si>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</si>
  <si>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</si>
  <si>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</si>
  <si>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</si>
  <si>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</si>
  <si>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</si>
  <si>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</si>
  <si>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</si>
  <si>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</si>
  <si>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</si>
  <si>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</si>
  <si>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</si>
  <si>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</si>
  <si>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</si>
  <si>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</si>
  <si>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</si>
  <si>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</si>
  <si>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</si>
  <si>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</si>
  <si>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</si>
  <si>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</si>
  <si>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</si>
  <si>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</si>
  <si>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</si>
  <si>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</si>
  <si>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</si>
  <si>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</si>
  <si>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</si>
  <si>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</si>
  <si>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</si>
  <si>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</si>
  <si>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</si>
  <si>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</si>
  <si>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</si>
  <si>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</si>
  <si>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</si>
  <si>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</si>
  <si>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</si>
  <si>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</si>
  <si>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</si>
  <si>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</si>
  <si>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</si>
  <si>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</si>
  <si>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</si>
  <si>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</si>
  <si>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</si>
  <si>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</si>
  <si>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</si>
  <si>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</si>
  <si>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</si>
  <si>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</si>
  <si>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</si>
  <si>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</si>
  <si>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</si>
  <si>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</si>
  <si>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</si>
  <si>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</si>
  <si>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</si>
  <si>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</si>
  <si>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</si>
  <si>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</si>
  <si>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</si>
  <si>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</si>
  <si>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</si>
  <si>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</si>
  <si>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</si>
  <si>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</si>
  <si>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</si>
  <si>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</si>
  <si>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</si>
  <si>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</si>
  <si>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</si>
  <si>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</si>
  <si>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</si>
  <si>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</si>
  <si>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</si>
  <si>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</si>
  <si>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</si>
  <si>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</si>
  <si>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</si>
  <si>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</si>
  <si>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</si>
  <si>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</si>
  <si>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</si>
  <si>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</si>
  <si>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</si>
  <si>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</si>
  <si>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</si>
  <si>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</si>
  <si>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</si>
  <si>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</si>
  <si>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</si>
  <si>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</si>
  <si>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</si>
  <si>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</si>
  <si>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</si>
  <si>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</si>
  <si>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</si>
  <si>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</si>
  <si>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</si>
  <si>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</si>
  <si>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</si>
  <si>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</si>
  <si>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</si>
  <si>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</si>
  <si>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</si>
  <si>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</si>
  <si>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</si>
  <si>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</si>
  <si>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</si>
  <si>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</si>
  <si>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</si>
  <si>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</si>
  <si>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</si>
  <si>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</si>
  <si>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</si>
  <si>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</si>
  <si>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</si>
  <si>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</si>
  <si>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</si>
  <si>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</si>
  <si>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</si>
  <si>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</si>
  <si>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</si>
  <si>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</si>
  <si>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</si>
  <si>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</si>
  <si>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</si>
  <si>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</si>
  <si>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</si>
  <si>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</si>
  <si>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</si>
  <si>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</si>
  <si>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</si>
  <si>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</si>
  <si>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</si>
  <si>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</si>
  <si>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</si>
  <si>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</si>
  <si>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</si>
  <si>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</si>
  <si>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</si>
  <si>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</si>
  <si>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</si>
  <si>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</si>
  <si>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</si>
  <si>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</si>
  <si>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</si>
  <si>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</si>
  <si>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</si>
  <si>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</si>
  <si>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</si>
  <si>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</si>
  <si>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</si>
  <si>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</si>
  <si>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</si>
  <si>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</si>
  <si>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</si>
  <si>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</si>
  <si>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</si>
  <si>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</si>
  <si>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</si>
  <si>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</si>
  <si>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</si>
  <si>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</si>
  <si>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</si>
  <si>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</si>
  <si>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</si>
  <si>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</si>
  <si>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</si>
  <si>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</si>
  <si>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</si>
  <si>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</si>
  <si>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</si>
  <si>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</si>
  <si>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</si>
  <si>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</si>
  <si>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</si>
  <si>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</si>
  <si>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</si>
  <si>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</si>
  <si>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</si>
  <si>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</si>
  <si>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</si>
  <si>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</si>
  <si>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</si>
  <si>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</si>
  <si>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</si>
  <si>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</si>
  <si>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</si>
  <si>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</si>
  <si>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</si>
  <si>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</si>
  <si>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</si>
  <si>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</si>
  <si>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</si>
  <si>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</si>
  <si>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</si>
  <si>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</si>
  <si>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</si>
  <si>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</si>
  <si>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</si>
  <si>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</si>
  <si>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</si>
  <si>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</si>
  <si>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</si>
  <si>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</si>
  <si>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</si>
  <si>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</si>
  <si>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</si>
  <si>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</si>
  <si>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</si>
  <si>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</si>
  <si>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</si>
  <si>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</si>
  <si>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</si>
  <si>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</si>
  <si>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</si>
  <si>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</si>
  <si>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</si>
  <si>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</si>
  <si>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</si>
  <si>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</si>
  <si>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</si>
  <si>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</si>
  <si>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</si>
  <si>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</si>
  <si>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</si>
  <si>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</si>
  <si>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</si>
  <si>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</si>
  <si>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</si>
  <si>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</si>
  <si>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</si>
  <si>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</si>
  <si>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</si>
  <si>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</si>
  <si>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</si>
  <si>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</si>
  <si>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</si>
  <si>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</si>
  <si>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</si>
  <si>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</si>
  <si>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</si>
  <si>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</si>
  <si>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</si>
  <si>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</si>
  <si>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</si>
  <si>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</si>
  <si>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</si>
  <si>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</si>
  <si>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</si>
  <si>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</si>
  <si>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</si>
  <si>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</si>
  <si>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</si>
  <si>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</si>
  <si>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</si>
  <si>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</si>
  <si>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</si>
  <si>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</si>
  <si>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</si>
  <si>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</si>
  <si>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</si>
  <si>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</si>
  <si>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</si>
  <si>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</si>
  <si>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</si>
  <si>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</si>
  <si>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</si>
  <si>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</si>
  <si>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</si>
  <si>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</si>
  <si>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</si>
  <si>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</si>
  <si>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</si>
  <si>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</si>
  <si>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</si>
  <si>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</si>
  <si>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</si>
  <si>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</si>
  <si>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</si>
  <si>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</si>
  <si>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</si>
  <si>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</si>
  <si>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</si>
  <si>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</si>
  <si>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</si>
  <si>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</si>
  <si>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</si>
  <si>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</si>
  <si>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</si>
  <si>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</si>
  <si>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</si>
  <si>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</si>
  <si>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</si>
  <si>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</si>
  <si>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</si>
  <si>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</si>
  <si>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</si>
  <si>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</si>
  <si>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</si>
  <si>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</si>
  <si>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</si>
  <si>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</si>
  <si>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</si>
  <si>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</si>
  <si>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</si>
  <si>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</si>
  <si>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</si>
  <si>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</si>
  <si>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</si>
  <si>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</si>
  <si>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</si>
  <si>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</si>
  <si>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</si>
  <si>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</si>
  <si>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</si>
  <si>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</si>
  <si>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</si>
  <si>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</si>
  <si>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</si>
  <si>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</si>
  <si>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</si>
  <si>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</si>
  <si>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</si>
  <si>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</si>
  <si>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</si>
  <si>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</si>
  <si>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</si>
  <si>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</si>
  <si>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</si>
  <si>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</si>
  <si>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</si>
  <si>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</si>
  <si>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</si>
  <si>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</si>
  <si>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</si>
  <si>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</si>
  <si>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</si>
  <si>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</si>
  <si>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</si>
  <si>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</si>
  <si>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</si>
  <si>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</si>
  <si>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</si>
  <si>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</si>
  <si>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</si>
  <si>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</si>
  <si>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</si>
  <si>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</si>
  <si>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</si>
  <si>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</si>
  <si>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</si>
  <si>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</si>
  <si>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</si>
  <si>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</si>
  <si>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</si>
  <si>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</si>
  <si>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</si>
  <si>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</si>
  <si>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</si>
  <si>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</si>
  <si>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</si>
  <si>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</si>
  <si>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</si>
  <si>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</si>
  <si>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</si>
  <si>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</si>
  <si>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</si>
  <si>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</si>
  <si>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</si>
  <si>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</si>
  <si>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</si>
  <si>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</si>
  <si>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</si>
  <si>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</si>
  <si>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</si>
  <si>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</si>
  <si>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</si>
  <si>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</si>
  <si>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</si>
  <si>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</si>
  <si>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</si>
  <si>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</si>
  <si>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</si>
  <si>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</si>
  <si>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</si>
  <si>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</si>
  <si>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</si>
  <si>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</si>
  <si>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</si>
  <si>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</si>
  <si>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</si>
  <si>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</si>
  <si>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</si>
  <si>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</si>
  <si>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</si>
  <si>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</si>
  <si>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</si>
  <si>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</si>
  <si>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</si>
  <si>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</si>
  <si>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</si>
  <si>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</si>
  <si>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</si>
  <si>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</si>
  <si>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</si>
  <si>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</si>
  <si>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</si>
  <si>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</si>
  <si>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</si>
  <si>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</si>
  <si>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</si>
  <si>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</si>
  <si>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</si>
  <si>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</si>
  <si>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</si>
  <si>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</si>
  <si>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</si>
  <si>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</si>
  <si>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</si>
  <si>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</si>
  <si>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</si>
  <si>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</si>
  <si>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</si>
  <si>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</si>
  <si>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</si>
  <si>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</si>
  <si>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</si>
  <si>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</si>
  <si>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</si>
  <si>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</si>
  <si>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</si>
  <si>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</si>
  <si>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</si>
  <si>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</si>
  <si>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</si>
  <si>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</si>
  <si>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</si>
  <si>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</si>
  <si>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</si>
  <si>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</si>
  <si>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</si>
  <si>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</si>
  <si>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</si>
  <si>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</si>
  <si>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</si>
  <si>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</si>
  <si>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</si>
  <si>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</si>
  <si>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</si>
  <si>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</si>
  <si>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</si>
  <si>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</si>
  <si>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</si>
  <si>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</si>
  <si>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</si>
  <si>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</si>
  <si>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</si>
  <si>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</si>
  <si>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</si>
  <si>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</si>
  <si>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</si>
  <si>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</si>
  <si>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</si>
  <si>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</si>
  <si>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</si>
  <si>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</si>
  <si>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</si>
  <si>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</si>
  <si>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</si>
  <si>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</si>
  <si>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</si>
  <si>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</si>
  <si>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</si>
  <si>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</si>
  <si>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</si>
  <si>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</si>
  <si>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</si>
  <si>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</si>
  <si>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</si>
  <si>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</si>
  <si>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</si>
  <si>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</si>
  <si>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</si>
  <si>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</si>
  <si>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</si>
  <si>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</si>
  <si>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</si>
  <si>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</si>
  <si>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</si>
  <si>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</si>
  <si>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</si>
  <si>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</si>
  <si>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</si>
  <si>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</si>
  <si>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</si>
  <si>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</si>
  <si>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</si>
  <si>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</si>
  <si>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</si>
  <si>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</si>
  <si>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</si>
  <si>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</si>
  <si>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</si>
  <si>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</si>
  <si>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</si>
  <si>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</si>
  <si>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</si>
  <si>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</si>
  <si>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</si>
  <si>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</si>
  <si>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</si>
  <si>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</si>
  <si>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</si>
  <si>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</si>
  <si>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</si>
  <si>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</si>
  <si>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</si>
  <si>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</si>
  <si>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</si>
  <si>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</si>
  <si>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</si>
  <si>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</si>
  <si>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</si>
  <si>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</si>
  <si>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</si>
  <si>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</si>
  <si>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</si>
  <si>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</si>
  <si>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</si>
  <si>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</si>
  <si>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</si>
  <si>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</si>
  <si>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</si>
  <si>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</si>
  <si>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</si>
  <si>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</si>
  <si>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</si>
  <si>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</si>
  <si>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</si>
  <si>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</si>
  <si>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</si>
  <si>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</si>
  <si>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</si>
  <si>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</si>
  <si>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</si>
  <si>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</si>
  <si>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</si>
  <si>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</si>
  <si>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</si>
  <si>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</si>
  <si>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</si>
  <si>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</si>
  <si>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</si>
  <si>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</si>
  <si>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</si>
  <si>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</si>
  <si>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</si>
  <si>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</si>
  <si>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</si>
  <si>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</si>
  <si>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</si>
  <si>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</si>
  <si>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</si>
  <si>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</si>
  <si>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</si>
  <si>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</si>
  <si>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</si>
  <si>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</si>
  <si>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</si>
  <si>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</si>
  <si>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</si>
  <si>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</si>
  <si>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</si>
  <si>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</si>
  <si>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</si>
  <si>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</si>
  <si>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</si>
  <si>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</si>
  <si>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</si>
  <si>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</si>
  <si>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</si>
  <si>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</si>
  <si>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</si>
  <si>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</si>
  <si>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</si>
  <si>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</si>
  <si>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</si>
  <si>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</si>
  <si>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</si>
  <si>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</si>
  <si>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</si>
  <si>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</si>
  <si>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</si>
  <si>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</si>
  <si>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</si>
  <si>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</si>
  <si>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</si>
  <si>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</si>
  <si>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</si>
  <si>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</si>
  <si>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</si>
  <si>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</si>
  <si>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</si>
  <si>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</si>
  <si>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</si>
  <si>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</si>
  <si>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</si>
  <si>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</si>
  <si>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</si>
  <si>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</si>
  <si>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</si>
  <si>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</si>
  <si>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</si>
  <si>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</si>
  <si>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</si>
  <si>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</si>
  <si>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</si>
  <si>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</si>
  <si>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</si>
  <si>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</si>
  <si>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</si>
  <si>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</si>
  <si>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</si>
  <si>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</si>
  <si>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</si>
  <si>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</si>
  <si>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</si>
  <si>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</si>
  <si>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</si>
  <si>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</si>
  <si>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</si>
  <si>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</si>
  <si>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</si>
  <si>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</si>
  <si>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</si>
  <si>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</si>
  <si>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</si>
  <si>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</si>
  <si>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</si>
  <si>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</si>
  <si>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</si>
  <si>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</si>
  <si>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</si>
  <si>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</si>
  <si>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</si>
  <si>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</si>
  <si>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</si>
  <si>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</si>
  <si>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</si>
  <si>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</si>
  <si>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</si>
  <si>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</si>
  <si>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</si>
  <si>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</si>
  <si>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</si>
  <si>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</si>
  <si>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</si>
  <si>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</si>
  <si>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</si>
  <si>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</si>
  <si>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</si>
  <si>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</si>
  <si>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</si>
  <si>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</si>
  <si>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</si>
  <si>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</si>
  <si>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</si>
  <si>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</si>
  <si>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</si>
  <si>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</si>
  <si>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</si>
  <si>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</si>
  <si>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</si>
  <si>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</si>
  <si>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</si>
  <si>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</si>
  <si>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</si>
  <si>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</si>
  <si>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</si>
  <si>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</si>
  <si>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</si>
  <si>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</si>
  <si>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</si>
  <si>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</si>
  <si>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</si>
  <si>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</si>
  <si>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</si>
  <si>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</si>
  <si>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</si>
  <si>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</si>
  <si>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</si>
  <si>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</si>
  <si>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</si>
  <si>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</si>
  <si>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</si>
  <si>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</si>
  <si>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</si>
  <si>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</si>
  <si>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</si>
  <si>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</si>
  <si>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</si>
  <si>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</si>
  <si>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</si>
  <si>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</si>
  <si>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</si>
  <si>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</si>
  <si>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</si>
  <si>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</si>
  <si>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</si>
  <si>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</si>
  <si>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</si>
  <si>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</si>
  <si>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</si>
  <si>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</si>
  <si>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</si>
  <si>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</si>
  <si>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</si>
  <si>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</si>
  <si>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</si>
  <si>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</si>
  <si>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</si>
  <si>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</si>
  <si>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</si>
  <si>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</si>
  <si>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</si>
  <si>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</si>
  <si>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</si>
  <si>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</si>
  <si>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</si>
  <si>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</si>
  <si>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</si>
  <si>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</si>
  <si>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</si>
  <si>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</si>
  <si>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</si>
  <si>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</si>
  <si>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</si>
  <si>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</si>
  <si>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</si>
  <si>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</si>
  <si>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</si>
  <si>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</si>
  <si>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</si>
  <si>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</si>
  <si>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</si>
  <si>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</si>
  <si>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</si>
  <si>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</si>
  <si>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</si>
  <si>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</si>
  <si>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</si>
  <si>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</si>
  <si>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</si>
  <si>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</si>
  <si>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</si>
  <si>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</si>
  <si>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</si>
  <si>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</si>
  <si>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</si>
  <si>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</si>
  <si>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</si>
  <si>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</si>
  <si>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</si>
  <si>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</si>
  <si>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</si>
  <si>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</si>
  <si>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</si>
  <si>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</si>
  <si>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</si>
  <si>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</si>
  <si>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</si>
  <si>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</si>
  <si>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</si>
  <si>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</si>
  <si>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</si>
  <si>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</si>
  <si>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</si>
  <si>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</si>
  <si>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</si>
  <si>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</si>
  <si>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</si>
  <si>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</si>
  <si>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</si>
  <si>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</si>
  <si>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</si>
  <si>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</si>
  <si>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</si>
  <si>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</si>
  <si>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</si>
  <si>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</si>
  <si>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</si>
  <si>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</si>
  <si>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</si>
  <si>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</si>
  <si>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</si>
  <si>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</si>
  <si>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</si>
  <si>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</si>
  <si>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</si>
  <si>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</si>
  <si>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</si>
  <si>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</si>
  <si>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</si>
  <si>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</si>
  <si>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</si>
  <si>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</si>
  <si>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</si>
  <si>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</si>
  <si>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</si>
  <si>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</si>
  <si>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</si>
  <si>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</si>
  <si>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</si>
  <si>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</si>
  <si>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</si>
  <si>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</si>
  <si>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</si>
  <si>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</si>
  <si>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</si>
  <si>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</si>
  <si>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</si>
  <si>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</si>
  <si>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</si>
  <si>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</si>
  <si>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</si>
  <si>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</si>
  <si>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</si>
  <si>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</si>
  <si>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</si>
  <si>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</si>
  <si>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</si>
  <si>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</si>
  <si>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</si>
  <si>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</si>
  <si>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</si>
  <si>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</si>
  <si>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</si>
  <si>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</si>
  <si>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</si>
  <si>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</si>
  <si>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</si>
  <si>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</si>
  <si>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</si>
  <si>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</si>
  <si>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</si>
  <si>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</si>
  <si>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</si>
  <si>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</si>
  <si>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</si>
  <si>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</si>
  <si>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</si>
  <si>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</si>
  <si>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</si>
  <si>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</si>
  <si>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</si>
  <si>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</si>
  <si>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</si>
  <si>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</si>
  <si>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</si>
  <si>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</si>
  <si>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</si>
  <si>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</si>
  <si>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</si>
  <si>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</si>
  <si>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</si>
  <si>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</si>
  <si>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</si>
  <si>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</si>
  <si>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</si>
  <si>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</si>
  <si>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</si>
  <si>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</si>
  <si>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</si>
  <si>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</si>
  <si>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</si>
  <si>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</si>
  <si>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</si>
  <si>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</si>
  <si>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</si>
  <si>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</si>
  <si>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</si>
  <si>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</si>
  <si>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</si>
  <si>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</si>
  <si>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</si>
  <si>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</si>
  <si>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</si>
  <si>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</si>
  <si>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</si>
  <si>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</si>
  <si>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</si>
  <si>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</si>
  <si>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</si>
  <si>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</si>
  <si>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</si>
  <si>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</si>
  <si>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</si>
  <si>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</si>
  <si>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</si>
  <si>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</si>
  <si>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</si>
  <si>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</si>
  <si>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</si>
  <si>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</si>
  <si>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</si>
  <si>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</si>
  <si>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</si>
  <si>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</si>
  <si>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</si>
  <si>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</si>
  <si>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</si>
  <si>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</si>
  <si>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</si>
  <si>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</si>
  <si>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</si>
  <si>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</si>
  <si>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</si>
  <si>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</si>
  <si>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</si>
  <si>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</si>
  <si>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</si>
  <si>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</si>
  <si>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</si>
  <si>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</si>
  <si>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</si>
  <si>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</si>
  <si>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</si>
  <si>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</si>
  <si>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</si>
  <si>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</si>
  <si>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</si>
  <si>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</si>
  <si>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</si>
  <si>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</si>
  <si>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</si>
  <si>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</si>
  <si>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</si>
  <si>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</si>
  <si>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</si>
  <si>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</si>
  <si>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</si>
  <si>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</si>
  <si>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</si>
  <si>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</si>
  <si>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</si>
  <si>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</si>
  <si>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</si>
  <si>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</si>
  <si>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</si>
  <si>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</si>
  <si>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</si>
  <si>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</si>
  <si>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</si>
  <si>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</si>
  <si>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</si>
  <si>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</si>
  <si>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</si>
  <si>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</si>
  <si>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</si>
  <si>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</si>
  <si>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</si>
  <si>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</si>
  <si>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</si>
  <si>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</si>
  <si>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</si>
  <si>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</si>
  <si>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</si>
  <si>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</si>
  <si>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</si>
  <si>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</si>
  <si>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</si>
  <si>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</si>
  <si>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</si>
  <si>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</si>
  <si>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</si>
  <si>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</si>
  <si>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</si>
  <si>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</si>
  <si>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</si>
  <si>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</si>
  <si>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</si>
  <si>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</si>
  <si>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</si>
  <si>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</si>
  <si>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</si>
  <si>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</si>
  <si>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</si>
  <si>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</si>
  <si>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</si>
  <si>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</si>
  <si>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</si>
  <si>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</si>
  <si>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</si>
  <si>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</si>
  <si>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</si>
  <si>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</si>
  <si>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</si>
  <si>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</si>
  <si>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</si>
  <si>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</si>
  <si>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</si>
  <si>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</si>
  <si>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</si>
  <si>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</si>
  <si>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</si>
  <si>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</si>
  <si>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</si>
  <si>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</si>
  <si>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</si>
  <si>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</si>
  <si>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</si>
  <si>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</si>
  <si>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</si>
  <si>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</si>
  <si>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</si>
  <si>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</si>
  <si>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</si>
  <si>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</si>
  <si>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</si>
  <si>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</si>
  <si>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</si>
  <si>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</si>
  <si>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</si>
  <si>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</si>
  <si>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</si>
  <si>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</si>
  <si>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</si>
  <si>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</si>
  <si>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</si>
  <si>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</si>
  <si>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</si>
  <si>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</si>
  <si>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</si>
  <si>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</si>
  <si>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</si>
  <si>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</si>
  <si>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</si>
  <si>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</si>
  <si>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</si>
  <si>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</si>
  <si>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</si>
  <si>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</si>
  <si>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</si>
  <si>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</si>
  <si>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</si>
  <si>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</si>
  <si>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</si>
  <si>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</si>
  <si>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</si>
  <si>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</si>
  <si>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</si>
  <si>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</si>
  <si>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</si>
  <si>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</si>
  <si>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</si>
  <si>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</si>
  <si>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</si>
  <si>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</si>
  <si>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</si>
  <si>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</si>
  <si>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</si>
  <si>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</si>
  <si>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</si>
  <si>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</si>
  <si>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</si>
  <si>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</si>
  <si>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</si>
  <si>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</si>
  <si>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</si>
  <si>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</si>
  <si>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</si>
  <si>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</si>
  <si>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</si>
  <si>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</si>
  <si>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</si>
  <si>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</si>
  <si>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</si>
  <si>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</si>
  <si>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</si>
  <si>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</si>
  <si>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</si>
  <si>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</si>
  <si>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</si>
  <si>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</si>
  <si>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</si>
  <si>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</si>
  <si>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</si>
  <si>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</si>
  <si>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</si>
  <si>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</si>
  <si>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</si>
  <si>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</si>
  <si>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</si>
  <si>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</si>
  <si>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</si>
  <si>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</si>
  <si>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</si>
  <si>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</si>
  <si>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</si>
  <si>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</si>
  <si>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</si>
  <si>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</si>
  <si>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</si>
  <si>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</si>
  <si>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</si>
  <si>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</si>
  <si>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</si>
  <si>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</si>
  <si>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</si>
  <si>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</si>
  <si>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</si>
  <si>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</si>
  <si>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</si>
  <si>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</si>
  <si>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</si>
  <si>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</si>
  <si>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</si>
  <si>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</si>
  <si>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</si>
  <si>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</si>
  <si>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</si>
  <si>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</si>
  <si>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</si>
  <si>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</si>
  <si>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</si>
  <si>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</si>
  <si>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</si>
  <si>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</si>
  <si>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</si>
  <si>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</si>
  <si>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</si>
  <si>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</si>
  <si>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</si>
  <si>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</si>
  <si>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</si>
  <si>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</si>
  <si>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</si>
  <si>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</si>
  <si>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</si>
  <si>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</si>
  <si>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</si>
  <si>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</si>
  <si>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</si>
  <si>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</si>
  <si>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</si>
  <si>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</si>
  <si>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</si>
  <si>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</si>
  <si>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</si>
  <si>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</si>
  <si>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</si>
  <si>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</si>
  <si>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</si>
  <si>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</si>
  <si>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</si>
  <si>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</si>
  <si>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</si>
  <si>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</si>
  <si>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</si>
  <si>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</si>
  <si>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</si>
  <si>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</si>
  <si>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</si>
  <si>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</si>
  <si>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</si>
  <si>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</si>
  <si>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</si>
  <si>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</si>
  <si>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</si>
  <si>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</si>
  <si>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</si>
  <si>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</si>
  <si>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</si>
  <si>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</si>
  <si>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</si>
  <si>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</si>
  <si>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</si>
  <si>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</si>
  <si>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</si>
  <si>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</si>
  <si>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</si>
  <si>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</si>
  <si>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</si>
  <si>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</si>
  <si>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</si>
  <si>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</si>
  <si>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</si>
  <si>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</si>
  <si>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</si>
  <si>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</si>
  <si>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</si>
  <si>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</si>
  <si>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</si>
  <si>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</si>
  <si>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</si>
  <si>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</si>
  <si>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</si>
  <si>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</si>
  <si>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</si>
  <si>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</si>
  <si>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</si>
  <si>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</si>
  <si>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</si>
  <si>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</si>
  <si>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</si>
  <si>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</si>
  <si>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</si>
  <si>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</si>
  <si>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</si>
  <si>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</si>
  <si>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</si>
  <si>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</si>
  <si>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</si>
  <si>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</si>
  <si>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</si>
  <si>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</si>
  <si>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</si>
  <si>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</si>
  <si>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</si>
  <si>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</si>
  <si>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</si>
  <si>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</si>
  <si>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</si>
  <si>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</si>
  <si>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</si>
  <si>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</si>
  <si>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</si>
  <si>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</si>
  <si>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</si>
  <si>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</si>
  <si>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</si>
  <si>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</si>
  <si>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</si>
  <si>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</si>
  <si>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</si>
  <si>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</si>
  <si>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</si>
  <si>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</si>
  <si>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</si>
  <si>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</si>
  <si>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</si>
  <si>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</si>
  <si>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</si>
  <si>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</si>
  <si>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</si>
  <si>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</si>
  <si>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</si>
  <si>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</si>
  <si>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</si>
  <si>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</si>
  <si>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</si>
  <si>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</si>
  <si>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</si>
  <si>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</si>
  <si>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</si>
  <si>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</si>
  <si>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</si>
  <si>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</si>
  <si>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</si>
  <si>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</si>
  <si>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</si>
  <si>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</si>
  <si>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</si>
  <si>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</si>
  <si>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</si>
  <si>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</si>
  <si>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</si>
  <si>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</si>
  <si>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</si>
  <si>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</si>
  <si>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</si>
  <si>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</si>
  <si>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</si>
  <si>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</si>
  <si>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</si>
  <si>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</si>
  <si>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</si>
  <si>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</si>
  <si>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</si>
  <si>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</si>
  <si>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</si>
  <si>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</si>
  <si>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</si>
  <si>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</si>
  <si>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</si>
  <si>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</si>
  <si>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</si>
  <si>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</si>
  <si>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</si>
  <si>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</si>
  <si>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</si>
  <si>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</si>
  <si>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</si>
  <si>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</si>
  <si>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</si>
  <si>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</si>
  <si>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</si>
  <si>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</si>
  <si>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</si>
  <si>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</si>
  <si>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</si>
  <si>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</si>
  <si>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</si>
  <si>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</si>
  <si>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</si>
  <si>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</si>
  <si>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</si>
  <si>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</si>
  <si>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</si>
  <si>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</si>
  <si>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</si>
  <si>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</si>
  <si>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</si>
  <si>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</si>
  <si>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</si>
  <si>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</si>
  <si>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</si>
  <si>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</si>
  <si>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</si>
  <si>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</si>
  <si>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</si>
  <si>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</si>
  <si>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</si>
  <si>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</si>
  <si>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</si>
  <si>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</si>
  <si>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</si>
  <si>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</si>
  <si>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</si>
  <si>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</si>
  <si>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</si>
  <si>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</si>
  <si>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</si>
  <si>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</si>
  <si>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</si>
  <si>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</si>
  <si>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</si>
  <si>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</si>
  <si>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</si>
  <si>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</si>
  <si>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</si>
  <si>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</si>
  <si>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</si>
  <si>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</si>
  <si>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</si>
  <si>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</si>
  <si>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</si>
  <si>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</si>
  <si>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</si>
  <si>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</si>
  <si>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</si>
  <si>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</si>
  <si>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</si>
  <si>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</si>
  <si>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</si>
  <si>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</si>
  <si>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</si>
  <si>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</si>
  <si>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</si>
  <si>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</si>
  <si>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</si>
  <si>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</si>
  <si>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</si>
  <si>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</si>
  <si>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</si>
  <si>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</si>
  <si>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</si>
  <si>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</si>
  <si>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</si>
  <si>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</si>
  <si>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</si>
  <si>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</si>
  <si>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</si>
  <si>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</si>
  <si>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</si>
  <si>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</si>
  <si>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</si>
  <si>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</si>
  <si>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</si>
  <si>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</si>
  <si>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</si>
  <si>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</si>
  <si>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</si>
  <si>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</si>
  <si>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</si>
  <si>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</si>
  <si>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</si>
  <si>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</si>
  <si>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</si>
  <si>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</si>
  <si>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</si>
  <si>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</si>
  <si>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</si>
  <si>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</si>
  <si>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</si>
  <si>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</si>
  <si>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</si>
  <si>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</si>
  <si>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</si>
  <si>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</si>
  <si>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</si>
  <si>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</si>
  <si>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</si>
  <si>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</si>
  <si>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</si>
  <si>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</si>
  <si>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</si>
  <si>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</si>
  <si>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</si>
  <si>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</si>
  <si>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</si>
  <si>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</si>
  <si>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</si>
  <si>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</si>
  <si>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</si>
  <si>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</si>
  <si>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</si>
  <si>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</si>
  <si>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</si>
  <si>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</si>
  <si>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</si>
  <si>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</si>
  <si>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</si>
  <si>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</si>
  <si>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</si>
  <si>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</si>
  <si>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</si>
  <si>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</si>
  <si>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</si>
  <si>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</si>
  <si>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</si>
  <si>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</si>
  <si>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</si>
  <si>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</si>
  <si>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</si>
  <si>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</si>
  <si>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</si>
  <si>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</si>
  <si>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</si>
  <si>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</si>
  <si>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</si>
  <si>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</si>
  <si>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</si>
  <si>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</si>
  <si>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</si>
  <si>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</si>
  <si>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</si>
  <si>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</si>
  <si>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</si>
  <si>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</si>
  <si>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</si>
  <si>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</si>
  <si>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</si>
  <si>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</si>
  <si>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</si>
  <si>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</si>
  <si>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</si>
  <si>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</si>
  <si>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</si>
  <si>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</si>
  <si>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</si>
  <si>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</si>
  <si>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</si>
  <si>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</si>
  <si>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</si>
  <si>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</si>
  <si>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</si>
  <si>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</si>
  <si>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</si>
  <si>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</si>
  <si>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</si>
  <si>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</si>
  <si>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</si>
  <si>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</si>
  <si>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</si>
  <si>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</si>
  <si>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</si>
  <si>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</si>
  <si>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</si>
  <si>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</si>
  <si>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</si>
  <si>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</si>
  <si>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</si>
  <si>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</si>
  <si>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</si>
  <si>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</si>
  <si>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</si>
  <si>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</si>
  <si>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</si>
  <si>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</si>
  <si>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</si>
  <si>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</si>
  <si>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</si>
  <si>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</si>
  <si>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</si>
  <si>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</si>
  <si>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</si>
  <si>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</si>
  <si>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</si>
  <si>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</si>
  <si>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</si>
  <si>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</si>
  <si>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</si>
  <si>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</si>
  <si>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</si>
  <si>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</si>
  <si>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</si>
  <si>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</si>
  <si>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</si>
  <si>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</si>
  <si>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</si>
  <si>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</si>
  <si>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</si>
  <si>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</si>
  <si>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</si>
  <si>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</si>
  <si>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</si>
  <si>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</si>
  <si>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</si>
  <si>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</si>
  <si>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</si>
  <si>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</si>
  <si>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</si>
  <si>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</si>
  <si>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</si>
  <si>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</si>
  <si>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</si>
  <si>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</si>
  <si>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</si>
  <si>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</si>
  <si>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</si>
  <si>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</si>
  <si>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</si>
  <si>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</si>
  <si>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</si>
  <si>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</si>
  <si>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</si>
  <si>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</si>
  <si>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</si>
  <si>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</si>
  <si>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</si>
  <si>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</si>
  <si>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</si>
  <si>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</si>
  <si>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</si>
  <si>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</si>
  <si>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</si>
  <si>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</si>
  <si>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</si>
  <si>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</si>
  <si>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</si>
  <si>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</si>
  <si>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</si>
  <si>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</si>
  <si>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</si>
  <si>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</si>
  <si>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</si>
  <si>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</si>
  <si>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</si>
  <si>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</si>
  <si>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</si>
  <si>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</si>
  <si>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</si>
  <si>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</si>
  <si>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</si>
  <si>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</si>
  <si>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</si>
  <si>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</si>
  <si>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</si>
  <si>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</si>
  <si>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</si>
  <si>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</si>
  <si>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</si>
  <si>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</si>
  <si>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</si>
  <si>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</si>
  <si>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</si>
  <si>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</si>
  <si>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</si>
  <si>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</si>
  <si>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</si>
  <si>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</si>
  <si>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</si>
  <si>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</si>
  <si>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</si>
  <si>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</si>
  <si>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</si>
  <si>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</si>
  <si>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</si>
  <si>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</si>
  <si>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</si>
  <si>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</si>
  <si>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</si>
  <si>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</si>
  <si>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</si>
  <si>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</si>
  <si>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</si>
  <si>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</si>
  <si>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</si>
  <si>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</si>
  <si>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</si>
  <si>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</si>
  <si>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</si>
  <si>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</si>
  <si>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</si>
  <si>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</si>
  <si>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</si>
  <si>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</si>
  <si>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</si>
  <si>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</si>
  <si>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</si>
  <si>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</si>
  <si>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</si>
  <si>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</si>
  <si>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</si>
  <si>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</si>
  <si>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</si>
  <si>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</si>
  <si>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</si>
  <si>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</si>
  <si>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</si>
  <si>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</si>
  <si>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</si>
  <si>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</si>
  <si>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</si>
  <si>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</si>
  <si>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</si>
  <si>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</si>
  <si>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</si>
  <si>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</si>
  <si>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</si>
  <si>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</si>
  <si>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</si>
  <si>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</si>
  <si>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</si>
  <si>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</si>
  <si>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</si>
  <si>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</si>
  <si>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</si>
  <si>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</si>
  <si>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</si>
  <si>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</si>
  <si>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</si>
  <si>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</si>
  <si>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</si>
  <si>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</si>
  <si>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</si>
  <si>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</si>
  <si>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</si>
  <si>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</si>
  <si>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</si>
  <si>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</si>
  <si>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</si>
  <si>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</si>
  <si>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</si>
  <si>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</si>
  <si>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</si>
  <si>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</si>
  <si>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</si>
  <si>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</si>
  <si>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</si>
  <si>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</si>
  <si>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</si>
  <si>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</si>
  <si>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</si>
  <si>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</si>
  <si>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</si>
  <si>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</si>
  <si>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</si>
  <si>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</si>
  <si>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</si>
  <si>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</si>
  <si>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</si>
  <si>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</si>
  <si>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</si>
  <si>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</si>
  <si>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</si>
  <si>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</si>
  <si>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</si>
  <si>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</si>
  <si>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</si>
  <si>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</si>
  <si>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</si>
  <si>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</si>
  <si>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</si>
  <si>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</si>
  <si>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</si>
  <si>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</si>
  <si>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</si>
  <si>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</si>
  <si>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</si>
  <si>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</si>
  <si>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</si>
  <si>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</si>
  <si>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</si>
  <si>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</si>
  <si>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</si>
  <si>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</si>
  <si>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</si>
  <si>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</si>
  <si>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</si>
  <si>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</si>
  <si>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</si>
  <si>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</si>
  <si>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</si>
  <si>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</si>
  <si>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</si>
  <si>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</si>
  <si>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</si>
  <si>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</si>
  <si>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</si>
  <si>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</si>
  <si>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</si>
  <si>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</si>
  <si>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</si>
  <si>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</si>
  <si>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</si>
  <si>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</si>
  <si>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</si>
  <si>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</si>
  <si>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</si>
  <si>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</si>
  <si>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</si>
  <si>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</si>
  <si>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</si>
  <si>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</si>
  <si>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</si>
  <si>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</si>
  <si>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</si>
  <si>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</si>
  <si>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</si>
  <si>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</si>
  <si>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</si>
  <si>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</si>
  <si>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</si>
  <si>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</si>
  <si>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</si>
  <si>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</si>
  <si>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</si>
  <si>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</si>
  <si>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</si>
  <si>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</si>
  <si>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</si>
  <si>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</si>
  <si>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</si>
  <si>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</si>
  <si>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</si>
  <si>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</si>
  <si>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</si>
  <si>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</si>
  <si>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</si>
  <si>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</si>
  <si>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</si>
  <si>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</si>
  <si>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</si>
  <si>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</si>
  <si>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</si>
  <si>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</si>
  <si>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</si>
  <si>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</si>
  <si>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</si>
  <si>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</si>
  <si>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</si>
  <si>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</si>
  <si>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</si>
  <si>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</si>
  <si>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</si>
  <si>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</si>
  <si>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</si>
  <si>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</si>
  <si>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</si>
  <si>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</si>
  <si>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</si>
  <si>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</si>
  <si>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</si>
  <si>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</si>
  <si>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</si>
  <si>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</si>
  <si>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</si>
  <si>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</si>
  <si>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</si>
  <si>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</si>
  <si>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</si>
  <si>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</si>
  <si>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</si>
  <si>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</si>
  <si>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</si>
  <si>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</si>
  <si>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</si>
  <si>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</si>
  <si>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</si>
  <si>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</si>
  <si>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</si>
  <si>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</si>
  <si>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</si>
  <si>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</si>
  <si>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</si>
  <si>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</si>
  <si>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</si>
  <si>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</si>
  <si>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</si>
  <si>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</si>
  <si>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</si>
  <si>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</si>
  <si>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</si>
  <si>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</si>
  <si>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</si>
  <si>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</si>
  <si>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</si>
  <si>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</si>
  <si>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</si>
  <si>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</si>
  <si>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</si>
  <si>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</si>
  <si>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</si>
  <si>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</si>
  <si>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</si>
  <si>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</si>
  <si>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</si>
  <si>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</si>
  <si>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</si>
  <si>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</si>
  <si>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</si>
  <si>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</si>
  <si>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</si>
  <si>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</si>
  <si>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</si>
  <si>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</si>
  <si>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</si>
  <si>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</si>
  <si>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</si>
  <si>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</si>
  <si>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</si>
  <si>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</si>
  <si>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</si>
  <si>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</si>
  <si>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</si>
  <si>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</si>
  <si>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</si>
  <si>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</si>
  <si>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</si>
  <si>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</si>
  <si>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</si>
  <si>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</si>
  <si>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</si>
  <si>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</si>
  <si>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</si>
  <si>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</si>
  <si>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</si>
  <si>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</si>
  <si>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</si>
  <si>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</si>
  <si>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</si>
  <si>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</si>
  <si>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</si>
  <si>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</si>
  <si>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</si>
  <si>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</si>
  <si>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</si>
  <si>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</si>
  <si>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</si>
  <si>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</si>
  <si>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</si>
  <si>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</si>
  <si>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</si>
  <si>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</si>
  <si>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</si>
  <si>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</si>
  <si>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</si>
  <si>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</si>
  <si>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</si>
  <si>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</si>
  <si>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</si>
  <si>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</si>
  <si>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</si>
  <si>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</si>
  <si>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</si>
  <si>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</si>
  <si>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</si>
  <si>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</si>
  <si>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</si>
  <si>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</si>
  <si>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</si>
  <si>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</si>
  <si>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</si>
  <si>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</si>
  <si>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</si>
  <si>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</si>
  <si>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</si>
  <si>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</si>
  <si>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</si>
  <si>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</si>
  <si>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</si>
  <si>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</si>
  <si>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</si>
  <si>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</si>
  <si>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</si>
  <si>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</si>
  <si>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</si>
  <si>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</si>
  <si>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</si>
  <si>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</si>
  <si>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</si>
  <si>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</si>
  <si>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</si>
  <si>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</si>
  <si>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</si>
  <si>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</si>
  <si>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</si>
  <si>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</si>
  <si>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</si>
  <si>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</si>
  <si>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</si>
  <si>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</si>
  <si>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</si>
  <si>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</si>
  <si>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</si>
  <si>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</si>
  <si>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</si>
  <si>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</si>
  <si>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</si>
  <si>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</si>
  <si>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</si>
  <si>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</si>
  <si>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</si>
  <si>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</si>
  <si>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</si>
  <si>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</si>
  <si>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</si>
  <si>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</si>
  <si>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</si>
  <si>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</si>
  <si>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</si>
  <si>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</si>
  <si>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</si>
  <si>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</si>
  <si>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</si>
  <si>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</si>
  <si>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</si>
  <si>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</si>
  <si>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</si>
  <si>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</si>
  <si>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</si>
  <si>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</si>
  <si>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</si>
  <si>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</si>
  <si>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</si>
  <si>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</si>
  <si>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</si>
  <si>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</si>
  <si>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</si>
  <si>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</si>
  <si>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</si>
  <si>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</si>
  <si>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</si>
  <si>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</si>
  <si>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</si>
  <si>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</si>
  <si>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</si>
  <si>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</si>
  <si>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</si>
  <si>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</si>
  <si>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</si>
  <si>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</si>
  <si>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</si>
  <si>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</si>
  <si>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</si>
  <si>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</si>
  <si>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</si>
  <si>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</si>
  <si>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</si>
  <si>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</si>
  <si>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</si>
  <si>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</si>
  <si>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</si>
  <si>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</si>
  <si>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</si>
  <si>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</si>
  <si>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</si>
  <si>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</si>
  <si>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</si>
  <si>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</si>
  <si>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</si>
  <si>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</si>
  <si>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</si>
  <si>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</si>
  <si>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</si>
  <si>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</si>
  <si>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</si>
  <si>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</si>
  <si>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</si>
  <si>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</si>
  <si>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</si>
  <si>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</si>
  <si>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</si>
  <si>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</si>
  <si>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</si>
  <si>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</si>
  <si>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</si>
  <si>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</si>
  <si>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</si>
  <si>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</si>
  <si>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</si>
  <si>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</si>
  <si>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</si>
  <si>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</si>
  <si>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</si>
  <si>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</si>
  <si>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</si>
  <si>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</si>
  <si>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</si>
  <si>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</si>
  <si>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</si>
  <si>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</si>
  <si>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</si>
  <si>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</si>
  <si>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</si>
  <si>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</si>
  <si>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</si>
  <si>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</si>
  <si>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</si>
  <si>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</si>
  <si>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</si>
  <si>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</si>
  <si>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</si>
  <si>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</si>
  <si>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</si>
  <si>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</si>
  <si>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</si>
  <si>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</si>
  <si>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</si>
  <si>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</si>
  <si>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</si>
  <si>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</si>
  <si>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</si>
  <si>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</si>
  <si>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</si>
  <si>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</si>
  <si>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</si>
  <si>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</si>
  <si>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</si>
  <si>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</si>
  <si>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</si>
  <si>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</si>
  <si>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</si>
  <si>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</si>
  <si>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</si>
  <si>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</si>
  <si>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</si>
  <si>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</si>
  <si>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</si>
  <si>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</si>
  <si>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</si>
  <si>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</si>
  <si>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</si>
  <si>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</si>
  <si>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</si>
  <si>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</si>
  <si>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</si>
  <si>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</si>
  <si>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</si>
  <si>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</si>
  <si>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</si>
  <si>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</si>
  <si>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</si>
  <si>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</si>
  <si>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</si>
  <si>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</si>
  <si>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</si>
  <si>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</si>
  <si>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</si>
  <si>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</si>
  <si>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</si>
  <si>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</si>
  <si>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</si>
  <si>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</si>
  <si>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</si>
  <si>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</si>
  <si>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</si>
  <si>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</si>
  <si>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</si>
  <si>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</si>
  <si>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</si>
  <si>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</si>
  <si>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</si>
  <si>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</si>
  <si>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</si>
  <si>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</si>
  <si>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</si>
  <si>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</si>
  <si>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</si>
  <si>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</si>
  <si>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</si>
  <si>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</si>
  <si>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</si>
  <si>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</si>
  <si>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</si>
  <si>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</si>
  <si>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</si>
  <si>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</si>
  <si>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</si>
  <si>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</si>
  <si>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</si>
  <si>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</si>
  <si>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</si>
  <si>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</si>
  <si>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</si>
  <si>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</si>
  <si>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</si>
  <si>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</si>
  <si>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</si>
  <si>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</si>
  <si>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</si>
  <si>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</si>
  <si>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</si>
  <si>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</si>
  <si>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</si>
  <si>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</si>
  <si>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</si>
  <si>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</si>
  <si>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</si>
  <si>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</si>
  <si>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</si>
  <si>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</si>
  <si>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</si>
  <si>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</si>
  <si>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</si>
  <si>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</si>
  <si>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</si>
  <si>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</si>
  <si>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</si>
  <si>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</si>
  <si>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</si>
  <si>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</si>
  <si>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</si>
  <si>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</si>
  <si>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</si>
  <si>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</si>
  <si>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</si>
  <si>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</si>
  <si>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</si>
  <si>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</si>
  <si>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</si>
  <si>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</si>
  <si>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</si>
  <si>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</si>
  <si>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</si>
  <si>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</si>
  <si>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</si>
  <si>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</si>
  <si>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</si>
  <si>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</si>
  <si>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</si>
  <si>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</si>
  <si>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</si>
  <si>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</si>
  <si>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</si>
  <si>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</si>
  <si>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</si>
  <si>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</si>
  <si>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</si>
  <si>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</si>
  <si>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</si>
  <si>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</si>
  <si>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</si>
  <si>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</si>
  <si>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</si>
  <si>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</si>
  <si>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</si>
  <si>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</si>
  <si>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</si>
  <si>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</si>
  <si>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</si>
  <si>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</si>
  <si>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</si>
  <si>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</si>
  <si>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</si>
  <si>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</si>
  <si>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</si>
  <si>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</si>
  <si>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</si>
  <si>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</si>
  <si>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</si>
  <si>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</si>
  <si>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</si>
  <si>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</si>
  <si>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</si>
  <si>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</si>
  <si>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</si>
  <si>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</si>
  <si>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</si>
  <si>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</si>
  <si>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</si>
  <si>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</si>
  <si>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</si>
  <si>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</si>
  <si>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</si>
  <si>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</si>
  <si>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</si>
  <si>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</si>
  <si>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</si>
  <si>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</si>
  <si>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</si>
  <si>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</si>
  <si>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</si>
  <si>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</si>
  <si>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</si>
  <si>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</si>
  <si>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</si>
  <si>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</si>
  <si>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</si>
  <si>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</si>
  <si>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</si>
  <si>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</si>
  <si>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</si>
  <si>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</si>
  <si>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</si>
  <si>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</si>
  <si>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</si>
  <si>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</si>
  <si>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</si>
  <si>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</si>
  <si>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</si>
  <si>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</si>
  <si>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</si>
  <si>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</si>
  <si>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</si>
  <si>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</si>
  <si>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</si>
  <si>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</si>
  <si>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</si>
  <si>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</si>
  <si>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</si>
  <si>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</si>
  <si>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</si>
  <si>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</si>
  <si>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</si>
  <si>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</si>
  <si>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</si>
  <si>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</si>
  <si>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</si>
  <si>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</si>
  <si>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</si>
  <si>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</si>
  <si>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</si>
  <si>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</si>
  <si>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</si>
  <si>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</si>
  <si>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</si>
  <si>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</si>
  <si>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</si>
  <si>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</si>
  <si>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</si>
  <si>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</si>
  <si>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</si>
  <si>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</si>
  <si>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</si>
  <si>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</si>
  <si>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</si>
  <si>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</si>
  <si>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</si>
  <si>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</si>
  <si>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</si>
  <si>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</si>
  <si>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</si>
  <si>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</si>
  <si>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</si>
  <si>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</si>
  <si>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</si>
  <si>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</si>
  <si>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</si>
  <si>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</si>
  <si>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</si>
  <si>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</si>
  <si>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</si>
  <si>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</si>
  <si>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</si>
  <si>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</si>
  <si>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</si>
  <si>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</si>
  <si>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</si>
  <si>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</si>
  <si>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</si>
  <si>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</si>
  <si>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</si>
  <si>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</si>
  <si>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</si>
  <si>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</si>
  <si>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</si>
  <si>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</si>
  <si>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</si>
  <si>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</si>
  <si>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</si>
  <si>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</si>
  <si>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</si>
  <si>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</si>
  <si>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</si>
  <si>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</si>
  <si>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</si>
  <si>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</si>
  <si>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</si>
  <si>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</si>
  <si>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</si>
  <si>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</si>
  <si>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</si>
  <si>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</si>
  <si>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</si>
  <si>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</si>
  <si>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</si>
  <si>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</si>
  <si>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</si>
  <si>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</si>
  <si>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</si>
  <si>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</si>
  <si>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</si>
  <si>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</si>
  <si>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</si>
  <si>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</si>
  <si>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</si>
  <si>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</si>
  <si>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</si>
  <si>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</si>
  <si>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</si>
  <si>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</si>
  <si>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</si>
  <si>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</si>
  <si>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</si>
  <si>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</si>
  <si>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</si>
  <si>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</si>
  <si>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</si>
  <si>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</si>
  <si>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</si>
  <si>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</si>
  <si>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</si>
  <si>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</si>
  <si>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</si>
  <si>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</si>
  <si>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</si>
  <si>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</si>
  <si>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</si>
  <si>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</si>
  <si>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</si>
  <si>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</si>
  <si>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</si>
  <si>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</si>
  <si>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</si>
  <si>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</si>
  <si>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</si>
  <si>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</si>
  <si>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</si>
  <si>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</si>
  <si>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</si>
  <si>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</si>
  <si>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</si>
  <si>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</si>
  <si>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</si>
  <si>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</si>
  <si>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</si>
  <si>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</si>
  <si>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</si>
  <si>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</si>
  <si>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</si>
  <si>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</si>
  <si>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</si>
  <si>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</si>
  <si>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</si>
  <si>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</si>
  <si>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</si>
  <si>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</si>
  <si>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</si>
  <si>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</si>
  <si>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</si>
  <si>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</si>
  <si>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</si>
  <si>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</si>
  <si>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</si>
  <si>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</si>
  <si>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</si>
  <si>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</si>
  <si>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</si>
  <si>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</si>
  <si>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</si>
  <si>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</si>
  <si>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</si>
  <si>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</si>
  <si>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</si>
  <si>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</si>
  <si>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</si>
  <si>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</si>
  <si>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</si>
  <si>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</si>
  <si>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</si>
  <si>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</si>
  <si>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</si>
  <si>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</si>
  <si>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</si>
  <si>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</si>
  <si>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</si>
  <si>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</si>
  <si>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</si>
  <si>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</si>
  <si>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</si>
  <si>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</si>
  <si>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</si>
  <si>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</si>
  <si>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</si>
  <si>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</si>
  <si>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</si>
  <si>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</si>
  <si>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</si>
  <si>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</si>
  <si>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</si>
  <si>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</si>
  <si>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</si>
  <si>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</si>
  <si>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</si>
  <si>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</si>
  <si>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</si>
  <si>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</si>
  <si>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</si>
  <si>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</si>
  <si>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</si>
  <si>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</si>
  <si>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</si>
  <si>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</si>
  <si>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</si>
  <si>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</si>
  <si>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</si>
  <si>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</si>
  <si>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</si>
  <si>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</si>
  <si>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</si>
  <si>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</si>
  <si>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</si>
  <si>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</si>
  <si>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</si>
  <si>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</si>
  <si>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</si>
  <si>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</si>
  <si>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</si>
  <si>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</si>
  <si>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</si>
  <si>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</si>
  <si>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</si>
  <si>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</si>
  <si>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</si>
  <si>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</si>
  <si>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</si>
  <si>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</si>
  <si>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</si>
  <si>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</si>
  <si>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</si>
  <si>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</si>
  <si>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</si>
  <si>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</si>
  <si>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</si>
  <si>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</si>
  <si>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</si>
  <si>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</si>
  <si>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</si>
  <si>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</si>
  <si>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</si>
  <si>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</si>
  <si>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</si>
  <si>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</si>
  <si>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</si>
  <si>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</si>
  <si>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</si>
  <si>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</si>
  <si>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</si>
  <si>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</si>
  <si>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</si>
  <si>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</si>
  <si>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</si>
  <si>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</si>
  <si>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</si>
  <si>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</si>
  <si>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</si>
  <si>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</si>
  <si>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</si>
  <si>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</si>
  <si>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</si>
  <si>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</si>
  <si>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</si>
  <si>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</si>
  <si>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</si>
  <si>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</si>
  <si>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</si>
  <si>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</si>
  <si>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</si>
  <si>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</si>
  <si>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</si>
  <si>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</si>
  <si>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</si>
  <si>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</si>
  <si>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</si>
  <si>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</si>
  <si>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</si>
  <si>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</si>
  <si>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</si>
  <si>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</si>
  <si>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</si>
  <si>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</si>
  <si>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</si>
  <si>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</si>
  <si>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</si>
  <si>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</si>
  <si>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</si>
  <si>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</si>
  <si>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</si>
  <si>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</si>
  <si>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</si>
  <si>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</si>
  <si>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</si>
  <si>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</si>
  <si>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</si>
  <si>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</si>
  <si>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</si>
  <si>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</si>
  <si>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</si>
  <si>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</si>
  <si>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</si>
  <si>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</si>
  <si>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</si>
  <si>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</si>
  <si>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</si>
  <si>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</si>
  <si>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</si>
  <si>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</si>
  <si>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</si>
  <si>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</si>
  <si>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</si>
  <si>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</si>
  <si>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</si>
  <si>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</si>
  <si>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</si>
  <si>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</si>
  <si>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</si>
  <si>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</si>
  <si>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</si>
  <si>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</si>
  <si>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</si>
  <si>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</si>
  <si>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</si>
  <si>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</si>
  <si>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</si>
  <si>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</si>
  <si>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</si>
  <si>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</si>
  <si>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</si>
  <si>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</si>
  <si>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</si>
  <si>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</si>
  <si>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</si>
  <si>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</si>
  <si>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</si>
  <si>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</si>
  <si>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</si>
  <si>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</si>
  <si>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</si>
  <si>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</si>
  <si>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</si>
  <si>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</si>
  <si>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</si>
  <si>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</si>
  <si>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</si>
  <si>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</si>
  <si>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</si>
  <si>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</si>
  <si>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</si>
  <si>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</si>
  <si>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</si>
  <si>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</si>
  <si>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</si>
  <si>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</si>
  <si>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</si>
  <si>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</si>
  <si>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</si>
  <si>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</si>
  <si>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</si>
  <si>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</si>
  <si>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</si>
  <si>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</si>
  <si>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</si>
  <si>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</si>
  <si>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</si>
  <si>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</si>
  <si>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</si>
  <si>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</si>
  <si>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</si>
  <si>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</si>
  <si>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</si>
  <si>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</si>
  <si>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</si>
  <si>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</si>
  <si>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</si>
  <si>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</si>
  <si>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</si>
  <si>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</si>
  <si>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</si>
  <si>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</si>
  <si>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</si>
  <si>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</si>
  <si>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</si>
  <si>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</si>
  <si>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</si>
  <si>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</si>
  <si>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</si>
  <si>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</si>
  <si>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</si>
  <si>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</si>
  <si>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</si>
  <si>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</si>
  <si>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</si>
  <si>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</si>
  <si>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</si>
  <si>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</si>
  <si>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</si>
  <si>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</si>
  <si>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</si>
  <si>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</si>
  <si>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</si>
  <si>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</si>
  <si>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</si>
  <si>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</si>
  <si>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</si>
  <si>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</si>
  <si>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</si>
  <si>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</si>
  <si>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</si>
  <si>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</si>
  <si>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</si>
  <si>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</si>
  <si>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</si>
  <si>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</si>
  <si>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</si>
  <si>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</si>
  <si>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</si>
  <si>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</si>
  <si>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</si>
  <si>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</si>
  <si>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</si>
  <si>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</si>
  <si>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</si>
  <si>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</si>
  <si>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</si>
  <si>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</si>
  <si>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</si>
  <si>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</si>
  <si>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</si>
  <si>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</si>
  <si>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</si>
  <si>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</si>
  <si>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</si>
  <si>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</si>
  <si>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</si>
  <si>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</si>
  <si>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</si>
  <si>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</si>
  <si>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</si>
  <si>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</si>
  <si>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</si>
  <si>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</si>
  <si>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</si>
  <si>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</si>
  <si>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</si>
  <si>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</si>
  <si>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</si>
  <si>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</si>
  <si>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</si>
  <si>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</si>
  <si>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</si>
  <si>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</si>
  <si>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</si>
  <si>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</si>
  <si>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</si>
  <si>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</si>
  <si>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</si>
  <si>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</si>
  <si>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</si>
  <si>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</si>
  <si>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</si>
  <si>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</si>
  <si>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</si>
  <si>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</si>
  <si>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</si>
  <si>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</si>
  <si>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</si>
  <si>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</si>
  <si>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</si>
  <si>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</si>
  <si>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</si>
  <si>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</si>
  <si>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</si>
  <si>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</si>
  <si>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</si>
  <si>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</si>
  <si>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</si>
  <si>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</si>
  <si>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</si>
  <si>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</si>
  <si>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</si>
  <si>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</si>
  <si>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</si>
  <si>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</si>
  <si>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</si>
  <si>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</si>
  <si>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</si>
  <si>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</si>
  <si>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</si>
  <si>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</si>
  <si>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</si>
  <si>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</si>
  <si>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</si>
  <si>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</si>
  <si>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</si>
  <si>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</si>
  <si>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</si>
  <si>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</si>
  <si>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</si>
  <si>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</si>
  <si>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</si>
  <si>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</si>
  <si>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</si>
  <si>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</si>
  <si>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</si>
  <si>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</si>
  <si>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</si>
  <si>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</si>
  <si>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</si>
  <si>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</si>
  <si>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</si>
  <si>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</si>
  <si>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</si>
  <si>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</si>
  <si>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</si>
  <si>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</si>
  <si>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</si>
  <si>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</si>
  <si>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</si>
  <si>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</si>
  <si>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</si>
  <si>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</si>
  <si>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</si>
  <si>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</si>
  <si>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</si>
  <si>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</si>
  <si>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</si>
  <si>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</si>
  <si>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</si>
  <si>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</si>
  <si>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</si>
  <si>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</si>
  <si>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</si>
  <si>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</si>
  <si>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</si>
  <si>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</si>
  <si>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</si>
  <si>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</si>
  <si>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</si>
  <si>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</si>
  <si>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</si>
  <si>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</si>
  <si>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</si>
  <si>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</si>
  <si>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</si>
  <si>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</si>
  <si>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</si>
  <si>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</si>
  <si>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</si>
  <si>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</si>
  <si>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</si>
  <si>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</si>
  <si>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</si>
  <si>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</si>
  <si>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</si>
  <si>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</si>
  <si>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</si>
  <si>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</si>
  <si>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</si>
  <si>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</si>
  <si>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</si>
  <si>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</si>
  <si>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</si>
  <si>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</si>
  <si>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</si>
  <si>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</si>
  <si>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</si>
  <si>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</si>
  <si>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</si>
  <si>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</si>
  <si>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</si>
  <si>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</si>
  <si>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</si>
  <si>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</si>
  <si>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</si>
  <si>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</si>
  <si>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</si>
  <si>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</si>
  <si>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</si>
  <si>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</si>
  <si>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</si>
  <si>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</si>
  <si>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</si>
  <si>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</si>
  <si>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</si>
  <si>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</si>
  <si>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</si>
  <si>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</si>
  <si>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</si>
  <si>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</si>
  <si>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</si>
  <si>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</si>
  <si>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</si>
  <si>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</si>
  <si>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</si>
  <si>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</si>
  <si>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</si>
  <si>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</si>
  <si>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</si>
  <si>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</si>
  <si>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</si>
  <si>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</si>
  <si>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</si>
  <si>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</si>
  <si>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</si>
  <si>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</si>
  <si>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</si>
  <si>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</si>
  <si>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</si>
  <si>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</si>
  <si>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</si>
  <si>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</si>
  <si>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</si>
  <si>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</si>
  <si>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</si>
  <si>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</si>
  <si>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</si>
  <si>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</si>
  <si>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</si>
  <si>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</si>
  <si>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</si>
  <si>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</si>
  <si>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</si>
  <si>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</si>
  <si>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</si>
  <si>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</si>
  <si>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</si>
  <si>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</si>
  <si>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</si>
  <si>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</si>
  <si>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</si>
  <si>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</si>
  <si>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</si>
  <si>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</si>
  <si>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</si>
  <si>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</si>
  <si>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</si>
  <si>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</si>
  <si>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</si>
  <si>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</si>
  <si>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</si>
  <si>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</si>
  <si>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</si>
  <si>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</si>
  <si>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</si>
  <si>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</si>
  <si>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</si>
  <si>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</si>
  <si>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</si>
  <si>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</si>
  <si>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</si>
  <si>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</si>
  <si>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</si>
  <si>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</si>
  <si>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</si>
  <si>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</si>
  <si>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</si>
  <si>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</si>
  <si>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</si>
  <si>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</si>
  <si>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</si>
  <si>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</si>
  <si>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</si>
  <si>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</si>
  <si>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</si>
  <si>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</si>
  <si>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</si>
  <si>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</si>
  <si>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</si>
  <si>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</si>
  <si>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</si>
  <si>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</si>
  <si>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</si>
  <si>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</si>
  <si>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</si>
  <si>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</si>
  <si>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</si>
  <si>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</si>
  <si>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</si>
  <si>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</si>
  <si>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</si>
  <si>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</si>
  <si>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</si>
  <si>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</si>
  <si>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</si>
  <si>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</si>
  <si>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</si>
  <si>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</si>
  <si>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</si>
  <si>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</si>
  <si>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</si>
  <si>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</si>
  <si>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</si>
  <si>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</si>
  <si>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</si>
  <si>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</si>
  <si>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</si>
  <si>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</si>
  <si>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</si>
  <si>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</si>
  <si>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</si>
  <si>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</si>
  <si>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</si>
  <si>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</si>
  <si>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</si>
  <si>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</si>
  <si>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</si>
  <si>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</si>
  <si>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</si>
  <si>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</si>
  <si>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</si>
  <si>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</si>
  <si>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</si>
  <si>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</si>
  <si>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</si>
  <si>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</si>
  <si>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</si>
  <si>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</si>
  <si>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</si>
  <si>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</si>
  <si>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</si>
  <si>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</si>
  <si>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</si>
  <si>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</si>
  <si>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</si>
  <si>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</si>
  <si>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</si>
  <si>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</si>
  <si>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</si>
  <si>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</si>
  <si>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</si>
  <si>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</si>
  <si>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</si>
  <si>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</si>
  <si>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</si>
  <si>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</si>
  <si>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</si>
  <si>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</si>
  <si>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</si>
  <si>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</si>
  <si>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</si>
  <si>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</si>
  <si>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</si>
  <si>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</si>
  <si>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</si>
  <si>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</si>
  <si>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</si>
  <si>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</si>
  <si>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</si>
  <si>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</si>
  <si>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</si>
  <si>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</si>
  <si>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</si>
  <si>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</si>
  <si>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</si>
  <si>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</si>
  <si>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</si>
  <si>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</si>
  <si>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</si>
  <si>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</si>
  <si>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</si>
  <si>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</si>
  <si>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</si>
  <si>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</si>
  <si>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</si>
  <si>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</si>
  <si>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</si>
  <si>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</si>
  <si>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</si>
  <si>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</si>
  <si>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</si>
  <si>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</si>
  <si>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</si>
  <si>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</si>
  <si>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</si>
  <si>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</si>
  <si>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</si>
  <si>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</si>
  <si>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</si>
  <si>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</si>
  <si>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</si>
  <si>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</si>
  <si>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</si>
  <si>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</si>
  <si>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</si>
  <si>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</si>
  <si>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</si>
  <si>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</si>
  <si>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</si>
  <si>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</si>
  <si>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</si>
  <si>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</si>
  <si>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</si>
  <si>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</si>
  <si>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</si>
  <si>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</si>
  <si>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</si>
  <si>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</si>
  <si>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</si>
  <si>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</si>
  <si>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</si>
  <si>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</si>
  <si>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</si>
  <si>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</si>
  <si>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</si>
  <si>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</si>
  <si>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</si>
  <si>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</si>
  <si>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</si>
  <si>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</si>
  <si>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</si>
  <si>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</si>
  <si>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</si>
  <si>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</si>
  <si>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</si>
  <si>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</si>
  <si>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</si>
  <si>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</si>
  <si>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</si>
  <si>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</si>
  <si>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</si>
  <si>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</si>
  <si>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</si>
  <si>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</si>
  <si>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</si>
  <si>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</si>
  <si>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</si>
  <si>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</si>
  <si>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</si>
  <si>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</si>
  <si>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</si>
  <si>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</si>
  <si>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</si>
  <si>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</si>
  <si>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</si>
  <si>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</si>
  <si>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</si>
  <si>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</si>
  <si>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</si>
  <si>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</si>
  <si>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</si>
  <si>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</si>
  <si>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</si>
  <si>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</si>
  <si>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</si>
  <si>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</si>
  <si>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</si>
  <si>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</si>
  <si>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</si>
  <si>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</si>
  <si>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</si>
  <si>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</si>
  <si>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</si>
  <si>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</si>
  <si>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</si>
  <si>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</si>
  <si>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</si>
  <si>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</si>
  <si>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</si>
  <si>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</si>
  <si>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</si>
  <si>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</si>
  <si>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</si>
  <si>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</si>
  <si>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</si>
  <si>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</si>
  <si>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</si>
  <si>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</si>
  <si>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</si>
  <si>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</si>
  <si>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</si>
  <si>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</si>
  <si>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</si>
  <si>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</si>
  <si>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</si>
  <si>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</si>
  <si>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</si>
  <si>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</si>
  <si>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</si>
  <si>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</si>
  <si>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</si>
  <si>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</si>
  <si>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</si>
  <si>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</si>
  <si>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</si>
  <si>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</si>
  <si>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</si>
  <si>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</si>
  <si>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</si>
  <si>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</si>
  <si>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</si>
  <si>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</si>
  <si>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</si>
  <si>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</si>
  <si>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</si>
  <si>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</si>
  <si>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</si>
  <si>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</si>
  <si>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</si>
  <si>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</si>
  <si>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</si>
  <si>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</si>
  <si>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</si>
  <si>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</si>
  <si>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</si>
  <si>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</si>
  <si>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</si>
  <si>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</si>
  <si>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</si>
  <si>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</si>
  <si>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</si>
  <si>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</si>
  <si>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</si>
  <si>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</si>
  <si>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</si>
  <si>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</si>
  <si>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</si>
  <si>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</si>
  <si>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</si>
  <si>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</si>
  <si>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</si>
  <si>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</si>
  <si>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</si>
  <si>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</si>
  <si>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</si>
  <si>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</si>
  <si>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</si>
  <si>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</si>
  <si>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</si>
  <si>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</si>
  <si>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</si>
  <si>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</si>
  <si>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</si>
  <si>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</si>
  <si>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</si>
  <si>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</si>
  <si>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</si>
  <si>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</si>
  <si>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</si>
  <si>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</si>
  <si>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</si>
  <si>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</si>
  <si>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</si>
  <si>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</si>
  <si>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</si>
  <si>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</si>
  <si>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</si>
  <si>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</si>
  <si>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</si>
  <si>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</si>
  <si>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</si>
  <si>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</si>
  <si>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</si>
  <si>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</si>
  <si>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</si>
  <si>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</si>
  <si>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</si>
  <si>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</si>
  <si>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</si>
  <si>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</si>
  <si>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</si>
  <si>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</si>
  <si>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</si>
  <si>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</si>
  <si>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</si>
  <si>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</si>
  <si>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</si>
  <si>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</si>
  <si>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</si>
  <si>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</si>
  <si>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</si>
  <si>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</si>
  <si>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</si>
  <si>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</si>
  <si>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</si>
  <si>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</si>
  <si>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</si>
  <si>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</si>
  <si>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</si>
  <si>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</si>
  <si>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</si>
  <si>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</si>
  <si>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</si>
  <si>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</si>
  <si>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</si>
  <si>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</si>
  <si>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</si>
  <si>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</si>
  <si>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</si>
  <si>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</si>
  <si>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</si>
  <si>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</si>
  <si>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</si>
  <si>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</si>
  <si>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</si>
  <si>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</si>
  <si>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</si>
  <si>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</si>
  <si>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</si>
  <si>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</si>
  <si>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</si>
  <si>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</si>
  <si>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</si>
  <si>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</si>
  <si>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</si>
  <si>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</si>
  <si>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</si>
  <si>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</si>
  <si>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</si>
  <si>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</si>
  <si>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</si>
  <si>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</si>
  <si>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</si>
  <si>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</si>
  <si>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</si>
  <si>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</si>
  <si>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</si>
  <si>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</si>
  <si>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</si>
  <si>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</si>
  <si>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</si>
  <si>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</si>
  <si>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</si>
  <si>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</si>
  <si>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</si>
  <si>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</si>
  <si>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</si>
  <si>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</si>
  <si>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</si>
  <si>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</si>
  <si>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</si>
  <si>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</si>
  <si>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</si>
  <si>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</si>
  <si>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</si>
  <si>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</si>
  <si>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</si>
  <si>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</si>
  <si>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</si>
  <si>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</si>
  <si>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</si>
  <si>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</si>
  <si>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</si>
  <si>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</si>
  <si>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</si>
  <si>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</si>
  <si>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</si>
  <si>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</si>
  <si>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</si>
  <si>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</si>
  <si>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</si>
  <si>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</si>
  <si>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</si>
  <si>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</si>
  <si>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</si>
  <si>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</si>
  <si>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</si>
  <si>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</si>
  <si>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</si>
  <si>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</si>
  <si>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</si>
  <si>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</si>
  <si>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</si>
  <si>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</si>
  <si>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</si>
  <si>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</si>
  <si>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</si>
  <si>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</si>
  <si>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</si>
  <si>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</si>
  <si>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</si>
  <si>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</si>
  <si>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</si>
  <si>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</si>
  <si>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</si>
  <si>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</si>
  <si>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</si>
  <si>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</si>
  <si>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</si>
  <si>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</si>
  <si>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</si>
  <si>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</si>
  <si>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</si>
  <si>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</si>
  <si>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</si>
  <si>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</si>
  <si>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</si>
  <si>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</si>
  <si>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</si>
  <si>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</si>
  <si>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</si>
  <si>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</si>
  <si>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</si>
  <si>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</si>
  <si>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</si>
  <si>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</si>
  <si>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</si>
  <si>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</si>
  <si>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</si>
  <si>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</si>
  <si>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</si>
  <si>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</si>
  <si>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</si>
  <si>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</si>
  <si>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</si>
  <si>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</si>
  <si>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</si>
  <si>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</si>
  <si>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</si>
  <si>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</si>
  <si>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</si>
  <si>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</si>
  <si>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</si>
  <si>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</si>
  <si>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</si>
  <si>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</si>
  <si>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</si>
  <si>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</si>
  <si>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</si>
  <si>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</si>
  <si>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</si>
  <si>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</si>
  <si>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</si>
  <si>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</si>
  <si>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</si>
  <si>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</si>
  <si>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</si>
  <si>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</si>
  <si>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</si>
  <si>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</si>
  <si>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</si>
  <si>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</si>
  <si>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</si>
  <si>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</si>
  <si>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</si>
  <si>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</si>
  <si>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</si>
  <si>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</si>
  <si>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</si>
  <si>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</si>
  <si>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</si>
  <si>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</si>
  <si>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</si>
  <si>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</si>
  <si>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</si>
  <si>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</si>
  <si>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</si>
  <si>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</si>
  <si>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</si>
  <si>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</si>
  <si>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</si>
  <si>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</si>
  <si>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</si>
  <si>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</si>
  <si>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</si>
  <si>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</si>
  <si>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</si>
  <si>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</si>
  <si>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</si>
  <si>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</si>
  <si>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</si>
  <si>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</si>
  <si>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</si>
  <si>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</si>
  <si>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</si>
  <si>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</si>
  <si>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</si>
  <si>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</si>
  <si>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</si>
  <si>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</si>
  <si>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</si>
  <si>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</si>
  <si>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</si>
  <si>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</si>
  <si>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</si>
  <si>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</si>
  <si>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</si>
  <si>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</si>
  <si>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</si>
  <si>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</si>
  <si>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</si>
  <si>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</si>
  <si>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</si>
  <si>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</si>
  <si>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</si>
  <si>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</si>
  <si>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</si>
  <si>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</si>
  <si>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</si>
  <si>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</si>
  <si>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</si>
  <si>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</si>
  <si>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</si>
  <si>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</si>
  <si>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</si>
  <si>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</si>
  <si>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</si>
  <si>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</si>
  <si>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</si>
  <si>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</si>
  <si>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</si>
  <si>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</si>
  <si>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</si>
  <si>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</si>
  <si>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</si>
  <si>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</si>
  <si>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</si>
  <si>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</si>
  <si>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</si>
  <si>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</si>
  <si>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</si>
  <si>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</si>
  <si>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</si>
  <si>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</si>
  <si>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</si>
  <si>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</si>
  <si>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</si>
  <si>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</si>
  <si>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</si>
  <si>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</si>
  <si>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</si>
  <si>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</si>
  <si>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</si>
  <si>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</si>
  <si>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</si>
  <si>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</si>
  <si>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</si>
  <si>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</si>
  <si>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</si>
  <si>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</si>
  <si>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</si>
  <si>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</si>
  <si>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</si>
  <si>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</si>
  <si>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</si>
  <si>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</si>
  <si>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</si>
  <si>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</si>
  <si>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</si>
  <si>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</si>
  <si>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</si>
  <si>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</si>
  <si>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</si>
  <si>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</si>
  <si>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</si>
  <si>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</si>
  <si>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</si>
  <si>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</si>
  <si>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</si>
  <si>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</si>
  <si>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</si>
  <si>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</si>
  <si>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</si>
  <si>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</si>
  <si>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</si>
  <si>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</si>
  <si>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</si>
  <si>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</si>
  <si>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</si>
  <si>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</si>
  <si>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</si>
  <si>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</si>
  <si>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</si>
  <si>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</si>
  <si>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</si>
  <si>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</si>
  <si>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</si>
  <si>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</si>
  <si>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</si>
  <si>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</si>
  <si>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</si>
  <si>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</si>
  <si>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</si>
  <si>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</si>
  <si>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</si>
  <si>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</si>
  <si>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</si>
  <si>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</si>
  <si>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</si>
  <si>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</si>
  <si>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</si>
  <si>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</si>
  <si>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</si>
  <si>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</si>
  <si>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</si>
  <si>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</si>
  <si>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</si>
  <si>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</si>
  <si>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</si>
  <si>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</si>
  <si>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</si>
  <si>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</si>
  <si>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</si>
  <si>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</si>
  <si>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</si>
  <si>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</si>
  <si>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</si>
  <si>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</si>
  <si>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</si>
  <si>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</si>
  <si>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</si>
  <si>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</si>
  <si>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</si>
  <si>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</si>
  <si>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</si>
  <si>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</si>
  <si>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</si>
  <si>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</si>
  <si>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</si>
  <si>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</si>
  <si>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</si>
  <si>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</si>
  <si>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</si>
  <si>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</si>
  <si>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</si>
  <si>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</si>
  <si>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</si>
  <si>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</si>
  <si>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</si>
  <si>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</si>
  <si>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</si>
  <si>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</si>
  <si>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</si>
  <si>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</si>
  <si>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</si>
  <si>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</si>
  <si>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</si>
  <si>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</si>
  <si>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</si>
  <si>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</si>
  <si>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</si>
  <si>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</si>
  <si>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</si>
  <si>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</si>
  <si>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</si>
  <si>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</si>
  <si>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</si>
  <si>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</si>
  <si>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</si>
  <si>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</si>
  <si>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</si>
  <si>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</si>
  <si>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</si>
  <si>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</si>
  <si>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</si>
  <si>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</si>
  <si>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</si>
  <si>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</si>
  <si>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</si>
  <si>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</si>
  <si>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</si>
  <si>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</si>
  <si>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</si>
  <si>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</si>
  <si>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</si>
  <si>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</si>
  <si>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</si>
  <si>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</si>
  <si>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</si>
  <si>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</si>
  <si>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</si>
  <si>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</si>
  <si>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</si>
  <si>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</si>
  <si>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</si>
  <si>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</si>
  <si>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</si>
  <si>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</si>
  <si>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</si>
  <si>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</si>
  <si>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</si>
  <si>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</si>
  <si>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</si>
  <si>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</si>
  <si>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</si>
  <si>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</si>
  <si>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</si>
  <si>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</si>
  <si>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</si>
  <si>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</si>
  <si>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</si>
  <si>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</si>
  <si>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</si>
  <si>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</si>
  <si>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</si>
  <si>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</si>
  <si>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</si>
  <si>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</si>
  <si>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</si>
  <si>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</si>
  <si>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</si>
  <si>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</si>
  <si>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</si>
  <si>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</si>
  <si>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</si>
  <si>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</si>
  <si>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</si>
  <si>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</si>
  <si>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</si>
  <si>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</si>
  <si>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</si>
  <si>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</si>
  <si>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</si>
  <si>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</si>
  <si>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</si>
  <si>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</si>
  <si>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</si>
  <si>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</si>
  <si>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</si>
  <si>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</si>
  <si>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</si>
  <si>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</si>
  <si>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</si>
  <si>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</si>
  <si>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</si>
  <si>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</si>
  <si>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</si>
  <si>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</si>
  <si>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</si>
  <si>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</si>
  <si>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</si>
  <si>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</si>
  <si>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</si>
  <si>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</si>
  <si>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</si>
  <si>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</si>
  <si>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</si>
  <si>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</si>
  <si>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</si>
  <si>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</si>
  <si>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</si>
  <si>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</si>
  <si>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</si>
  <si>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</si>
  <si>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</si>
  <si>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</si>
  <si>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</si>
  <si>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</si>
  <si>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</si>
  <si>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</si>
  <si>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</si>
  <si>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</si>
  <si>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</si>
  <si>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</si>
  <si>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</si>
  <si>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</si>
  <si>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</si>
  <si>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</si>
  <si>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</si>
  <si>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</si>
  <si>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</si>
  <si>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</si>
  <si>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</si>
  <si>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</si>
  <si>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</si>
  <si>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</si>
  <si>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</si>
  <si>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</si>
  <si>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</si>
  <si>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</si>
  <si>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</si>
  <si>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</si>
  <si>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</si>
  <si>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</si>
  <si>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</si>
  <si>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</si>
  <si>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</si>
  <si>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</si>
  <si>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</si>
  <si>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</si>
  <si>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</si>
  <si>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</si>
  <si>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</si>
  <si>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</si>
  <si>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</si>
  <si>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</si>
  <si>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</si>
  <si>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</si>
  <si>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</si>
  <si>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</si>
  <si>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</si>
  <si>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</si>
  <si>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</si>
  <si>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</si>
  <si>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</si>
  <si>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</si>
  <si>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</si>
  <si>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</si>
  <si>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</si>
  <si>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</si>
  <si>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</si>
  <si>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</si>
  <si>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</si>
  <si>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</si>
  <si>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</si>
  <si>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</si>
  <si>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</si>
  <si>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</si>
  <si>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</si>
  <si>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</si>
  <si>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</si>
  <si>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</si>
  <si>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</si>
  <si>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</si>
  <si>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</si>
  <si>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</si>
  <si>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</si>
  <si>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</si>
  <si>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</si>
  <si>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</si>
  <si>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</si>
  <si>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</si>
  <si>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</si>
  <si>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</si>
  <si>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</si>
  <si>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</si>
  <si>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</si>
  <si>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</si>
  <si>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</si>
  <si>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</si>
  <si>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</si>
  <si>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</si>
  <si>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</si>
  <si>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</si>
  <si>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</si>
  <si>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</si>
  <si>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</si>
  <si>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</si>
  <si>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</si>
  <si>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</si>
  <si>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</si>
  <si>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</si>
  <si>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</si>
  <si>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</si>
  <si>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</si>
  <si>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</si>
  <si>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</si>
  <si>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</si>
  <si>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</si>
  <si>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</si>
  <si>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</si>
  <si>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</si>
  <si>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</si>
  <si>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</si>
  <si>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</si>
  <si>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</si>
  <si>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</si>
  <si>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</si>
  <si>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</si>
  <si>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</si>
  <si>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</si>
  <si>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</si>
  <si>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</si>
  <si>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</si>
  <si>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</si>
  <si>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</si>
  <si>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</si>
  <si>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</si>
  <si>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</si>
  <si>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</si>
  <si>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</si>
  <si>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</si>
  <si>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</si>
  <si>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</si>
  <si>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</si>
  <si>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</si>
  <si>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</si>
  <si>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</si>
  <si>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</si>
  <si>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</si>
  <si>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</si>
  <si>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</si>
  <si>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</si>
  <si>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</si>
  <si>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</si>
  <si>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</si>
  <si>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</si>
  <si>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</si>
  <si>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</si>
  <si>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</si>
  <si>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</si>
  <si>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</si>
  <si>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</si>
  <si>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</si>
  <si>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</si>
  <si>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</si>
  <si>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</si>
  <si>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</si>
  <si>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</si>
  <si>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</si>
  <si>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</si>
  <si>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</si>
  <si>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</si>
  <si>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</si>
  <si>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</si>
  <si>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</si>
  <si>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</si>
  <si>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</si>
  <si>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</si>
  <si>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</si>
  <si>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</si>
  <si>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</si>
  <si>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</si>
  <si>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</si>
  <si>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</si>
  <si>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</si>
  <si>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</si>
  <si>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</si>
  <si>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</si>
  <si>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</si>
  <si>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</si>
  <si>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</si>
  <si>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</si>
  <si>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</si>
  <si>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</si>
  <si>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</si>
  <si>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</si>
  <si>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</si>
  <si>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</si>
  <si>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</si>
  <si>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</si>
  <si>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</si>
  <si>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</si>
  <si>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</si>
  <si>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</si>
  <si>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</si>
  <si>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</si>
  <si>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</si>
  <si>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</si>
  <si>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</si>
  <si>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</si>
  <si>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</si>
  <si>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</si>
  <si>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</si>
  <si>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</si>
  <si>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</si>
  <si>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PCM-20251210-00003133</t>
  </si>
  <si>
    <t xml:space="preserve">Major </t>
  </si>
  <si>
    <t>ETA 120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</si>
  <si>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</si>
  <si>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</si>
  <si>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</si>
  <si>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</si>
  <si>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</si>
  <si>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</si>
  <si>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</si>
  <si>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</si>
  <si>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</si>
  <si>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</si>
  <si>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PCM-20251210-00003111</t>
  </si>
  <si>
    <t xml:space="preserve">ETA 20 min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</si>
  <si>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</si>
  <si>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</si>
  <si>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</si>
  <si>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</si>
  <si>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PCM-20251210-00003169</t>
  </si>
  <si>
    <t>After TE team checking sceco off at site and EM team dispatched / ETA 60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</si>
  <si>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</si>
  <si>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</si>
  <si>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</si>
  <si>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</si>
  <si>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</si>
  <si>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</si>
  <si>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</si>
  <si>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</si>
  <si>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</si>
  <si>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</si>
  <si>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</si>
  <si>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PCM-20251210-00003126</t>
  </si>
  <si>
    <t>Site under Night Access Issue , Team will check early morning</t>
  </si>
  <si>
    <t>PCM-20251210-00003086</t>
  </si>
  <si>
    <t>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</si>
</sst>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1" fillId="0" borderId="0" xfId="0" applyFont="1"/>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2" totalsRowShown="0" headerRowDxfId="97" dataDxfId="96" headerRowBorderDxfId="94" tableBorderDxfId="95" totalsRowBorderDxfId="93">
  <autoFilter ref="A1:L1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4" totalsRowShown="0" headerRowDxfId="80" dataDxfId="79" headerRowBorderDxfId="77" tableBorderDxfId="78" totalsRowBorderDxfId="76">
  <autoFilter ref="A1:L2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3" dataDxfId="62" headerRowBorderDxfId="60" tableBorderDxfId="61">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7" dataDxfId="46" headerRowBorderDxfId="44" tableBorderDxfId="45" totalsRowBorderDxfId="43">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90" totalsRowShown="0" headerRowDxfId="30" dataDxfId="29" headerRowBorderDxfId="27" tableBorderDxfId="28">
  <autoFilter ref="A1:M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2" totalsRowShown="0" headerRowDxfId="13" tableBorderDxfId="12">
  <autoFilter ref="A1:L36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2"/>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338.93350972222106</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2</v>
      </c>
      <c r="D3" s="56" t="s">
        <v>13320</v>
      </c>
      <c r="E3" s="122" t="s">
        <v>39109</v>
      </c>
      <c r="F3" s="121">
        <v>46001.845312500001</v>
      </c>
      <c r="G3" s="120">
        <f ca="1">IFERROR(NOW()-F3,"-")</f>
        <v>3.6623148145736195E-2</v>
      </c>
      <c r="H3" s="121">
        <v>46001.838368055556</v>
      </c>
      <c r="I3" s="123" t="str">
        <f>IFERROR(VLOOKUP(D3,DB!A:F,6,0),"")</f>
        <v>Generator-DG</v>
      </c>
      <c r="J3" s="123" t="str">
        <f>IFERROR(VLOOKUP(D3,DB!A:G,7,0),"")</f>
        <v>Dead</v>
      </c>
      <c r="K3" s="119" t="s">
        <v>39110</v>
      </c>
      <c r="L3" s="118" t="str">
        <f>IFERROR(VLOOKUP(D3,DB!A:I,9,0),"")</f>
        <v>Latis</v>
      </c>
    </row>
    <row r="4" spans="1:15" ht="15" customHeight="1">
      <c r="A4" s="124"/>
      <c r="B4" s="123" t="str">
        <f>IFERROR(VLOOKUP(D4,DB!A:K,11,0),"")</f>
        <v/>
      </c>
      <c r="C4" s="123"/>
      <c r="D4" s="56"/>
      <c r="E4" s="122"/>
      <c r="F4" s="121"/>
      <c r="G4" s="120">
        <f ca="1">IFERROR(NOW()-F4,"-")</f>
        <v>46001.881935648147</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46001.881935648147</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46001.881935648147</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46001.881935648147</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46001.881935648147</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46001.881935648147</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46001.881935648147</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46001.881935648147</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46001.881935648147</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46001.881935648147</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46001.881935648147</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46001.881935648147</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46001.881935648147</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46001.881935648147</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46001.881935648147</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46001.881935648147</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46001.881935648147</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46001.881935648147</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46001.881935648147</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46001.881935648147</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46001.881935648147</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46001.881935648147</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46001.881935648147</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46001.881935648147</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46001.881935648147</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46001.881935648147</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46001.881935648147</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46001.881935648147</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46001.881935648147</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46001.881935648147</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46001.881935648147</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46001.881935648147</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46001.881935648147</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46001.881935648147</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46001.881935648147</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46001.881935648147</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46001.881935648147</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46001.881935648147</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46001.881935648147</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46001.881935648147</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46001.881935648147</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46001.881935648147</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46001.881935648147</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46001.881935648147</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46001.881935648147</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46001.881935648147</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46001.881935648147</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46001.881935648147</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46001.881935648147</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46001.881935648147</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46001.881935648147</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46001.881935648147</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46001.881935648147</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46001.881935648147</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46001.881935648147</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46001.881935648147</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46001.881935648147</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46001.881935648147</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46001.881935648147</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46001.881935648147</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46001.881935648147</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46001.881935648147</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46001.881935648147</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46001.881935648147</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46001.881935648147</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46001.881935648147</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46001.881935648147</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46001.881935648147</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46001.881935648147</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46001.881935648147</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46001.881935648147</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46001.881935648147</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46001.881935648147</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46001.881935648147</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46001.881935648147</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46001.881935648147</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46001.881935648147</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46001.881935648147</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46001.881935648147</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46001.881935648147</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46001.881935648147</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46001.881935648147</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46001.881935648147</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46001.881935648147</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46001.881935648147</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46001.881935648147</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46001.881935648147</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46001.881935648147</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46001.881935648147</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46001.881935648147</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46001.881935648147</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46001.881935648147</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46001.881935648147</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46001.881935648147</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46001.881935648147</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46001.881935648147</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46001.881935648147</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46001.881935648147</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46001.881935648147</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46001.881935648147</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46001.881935648147</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46001.881935648147</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46001.881935648147</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46001.881935648147</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46001.881935648147</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46001.881935648147</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46001.881935648147</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46001.881935648147</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46001.881935648147</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46001.881935648147</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46001.881935648147</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46001.881935648147</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46001.881935648147</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46001.881935648147</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46001.881935648147</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46001.881935648147</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46001.881935648147</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46001.881935648147</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46001.881935648147</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46001.881935648147</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46001.881935648147</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46001.881935648147</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46001.881935648147</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46001.881935648147</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46001.881935648147</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46001.881935648147</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46001.881935648147</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46001.881935648147</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46001.881935648147</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46001.881935648147</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46001.881935648147</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46001.881935648147</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46001.881935648147</v>
      </c>
      <c r="H136" s="121"/>
      <c r="I136" s="123" t="str">
        <f>IFERROR(VLOOKUP(D136,DB!A:F,6,0),"")</f>
        <v/>
      </c>
      <c r="J136" s="123" t="str">
        <f>IFERROR(VLOOKUP(D136,DB!A:G,7,0),"")</f>
        <v/>
      </c>
      <c r="K136" s="119"/>
      <c r="L136" s="118" t="str">
        <f>IFERROR(VLOOKUP(D136,DB!A:I,9,0),"")</f>
        <v/>
      </c>
    </row>
    <row r="137" spans="1:12" ht="15" customHeight="1">
      <c r="A137" s="124"/>
      <c r="B137" s="123" t="str">
        <f>IFERROR(VLOOKUP(D137,DB!A:K,11,0),"")</f>
        <v/>
      </c>
      <c r="C137" s="123"/>
      <c r="D137" s="56"/>
      <c r="E137" s="122"/>
      <c r="F137" s="121"/>
      <c r="G137" s="120">
        <f ca="1">IFERROR(NOW()-F137,"-")</f>
        <v>46001.881935648147</v>
      </c>
      <c r="H137" s="121"/>
      <c r="I137" s="123" t="str">
        <f>IFERROR(VLOOKUP(D137,DB!A:F,6,0),"")</f>
        <v/>
      </c>
      <c r="J137" s="123" t="str">
        <f>IFERROR(VLOOKUP(D137,DB!A:G,7,0),"")</f>
        <v/>
      </c>
      <c r="K137" s="119"/>
      <c r="L137" s="118" t="str">
        <f>IFERROR(VLOOKUP(D137,DB!A:I,9,0),"")</f>
        <v/>
      </c>
    </row>
    <row r="138" spans="1:12" ht="15" customHeight="1">
      <c r="A138" s="124"/>
      <c r="B138" s="123" t="str">
        <f>IFERROR(VLOOKUP(D138,DB!A:K,11,0),"")</f>
        <v/>
      </c>
      <c r="C138" s="123"/>
      <c r="D138" s="56"/>
      <c r="E138" s="122"/>
      <c r="F138" s="121"/>
      <c r="G138" s="120">
        <f ca="1">IFERROR(NOW()-F138,"-")</f>
        <v>46001.881935648147</v>
      </c>
      <c r="H138" s="121"/>
      <c r="I138" s="123" t="str">
        <f>IFERROR(VLOOKUP(D138,DB!A:F,6,0),"")</f>
        <v/>
      </c>
      <c r="J138" s="123" t="str">
        <f>IFERROR(VLOOKUP(D138,DB!A:G,7,0),"")</f>
        <v/>
      </c>
      <c r="K138" s="119"/>
      <c r="L138" s="118" t="str">
        <f>IFERROR(VLOOKUP(D138,DB!A:I,9,0),"")</f>
        <v/>
      </c>
    </row>
    <row r="139" spans="1:12" ht="15" customHeight="1">
      <c r="A139" s="124"/>
      <c r="B139" s="123" t="str">
        <f>IFERROR(VLOOKUP(D139,DB!A:K,11,0),"")</f>
        <v/>
      </c>
      <c r="C139" s="123"/>
      <c r="D139" s="56"/>
      <c r="E139" s="122"/>
      <c r="F139" s="121"/>
      <c r="G139" s="120">
        <f ca="1">IFERROR(NOW()-F139,"-")</f>
        <v>46001.881935648147</v>
      </c>
      <c r="H139" s="121"/>
      <c r="I139" s="123" t="str">
        <f>IFERROR(VLOOKUP(D139,DB!A:F,6,0),"")</f>
        <v/>
      </c>
      <c r="J139" s="123" t="str">
        <f>IFERROR(VLOOKUP(D139,DB!A:G,7,0),"")</f>
        <v/>
      </c>
      <c r="K139" s="119"/>
      <c r="L139" s="118" t="str">
        <f>IFERROR(VLOOKUP(D139,DB!A:I,9,0),"")</f>
        <v/>
      </c>
    </row>
    <row r="140" spans="1:12" ht="15" customHeight="1">
      <c r="A140" s="124"/>
      <c r="B140" s="123" t="str">
        <f>IFERROR(VLOOKUP(D140,DB!A:K,11,0),"")</f>
        <v/>
      </c>
      <c r="C140" s="123"/>
      <c r="D140" s="56"/>
      <c r="E140" s="122"/>
      <c r="F140" s="121"/>
      <c r="G140" s="120">
        <f ca="1">IFERROR(NOW()-F140,"-")</f>
        <v>46001.881935648147</v>
      </c>
      <c r="H140" s="121"/>
      <c r="I140" s="123" t="str">
        <f>IFERROR(VLOOKUP(D140,DB!A:F,6,0),"")</f>
        <v/>
      </c>
      <c r="J140" s="123" t="str">
        <f>IFERROR(VLOOKUP(D140,DB!A:G,7,0),"")</f>
        <v/>
      </c>
      <c r="K140" s="119"/>
      <c r="L140" s="118" t="str">
        <f>IFERROR(VLOOKUP(D140,DB!A:I,9,0),"")</f>
        <v/>
      </c>
    </row>
    <row r="141" spans="1:12" ht="15" customHeight="1">
      <c r="A141" s="124"/>
      <c r="B141" s="123" t="str">
        <f>IFERROR(VLOOKUP(D141,DB!A:K,11,0),"")</f>
        <v/>
      </c>
      <c r="C141" s="123"/>
      <c r="D141" s="56"/>
      <c r="E141" s="122"/>
      <c r="F141" s="121"/>
      <c r="G141" s="120">
        <f ca="1">IFERROR(NOW()-F141,"-")</f>
        <v>46001.881935648147</v>
      </c>
      <c r="H141" s="121"/>
      <c r="I141" s="123" t="str">
        <f>IFERROR(VLOOKUP(D141,DB!A:F,6,0),"")</f>
        <v/>
      </c>
      <c r="J141" s="123" t="str">
        <f>IFERROR(VLOOKUP(D141,DB!A:G,7,0),"")</f>
        <v/>
      </c>
      <c r="K141" s="119"/>
      <c r="L141" s="118" t="str">
        <f>IFERROR(VLOOKUP(D141,DB!A:I,9,0),"")</f>
        <v/>
      </c>
    </row>
    <row r="142" spans="1:12" ht="15" customHeight="1">
      <c r="A142" s="124"/>
      <c r="B142" s="123" t="str">
        <f>IFERROR(VLOOKUP(D142,DB!A:K,11,0),"")</f>
        <v/>
      </c>
      <c r="C142" s="123"/>
      <c r="D142" s="56"/>
      <c r="E142" s="122"/>
      <c r="F142" s="121"/>
      <c r="G142" s="120">
        <f ca="1">IFERROR(NOW()-F142,"-")</f>
        <v>46001.881935648147</v>
      </c>
      <c r="H142" s="121"/>
      <c r="I142" s="123" t="str">
        <f>IFERROR(VLOOKUP(D142,DB!A:F,6,0),"")</f>
        <v/>
      </c>
      <c r="J142" s="123" t="str">
        <f>IFERROR(VLOOKUP(D142,DB!A:G,7,0),"")</f>
        <v/>
      </c>
      <c r="K142" s="119"/>
      <c r="L142" s="118" t="str">
        <f>IFERROR(VLOOKUP(D142,DB!A:I,9,0),"")</f>
        <v/>
      </c>
    </row>
    <row r="143" spans="1:12" ht="15" customHeight="1">
      <c r="A143" s="124"/>
      <c r="B143" s="123" t="str">
        <f>IFERROR(VLOOKUP(D143,DB!A:K,11,0),"")</f>
        <v/>
      </c>
      <c r="C143" s="123"/>
      <c r="D143" s="56"/>
      <c r="E143" s="122"/>
      <c r="F143" s="121"/>
      <c r="G143" s="120">
        <f ca="1">IFERROR(NOW()-F143,"-")</f>
        <v>46001.881935648147</v>
      </c>
      <c r="H143" s="121"/>
      <c r="I143" s="123" t="str">
        <f>IFERROR(VLOOKUP(D143,DB!A:F,6,0),"")</f>
        <v/>
      </c>
      <c r="J143" s="123" t="str">
        <f>IFERROR(VLOOKUP(D143,DB!A:G,7,0),"")</f>
        <v/>
      </c>
      <c r="K143" s="119"/>
      <c r="L143" s="118" t="str">
        <f>IFERROR(VLOOKUP(D143,DB!A:I,9,0),"")</f>
        <v/>
      </c>
    </row>
    <row r="144" spans="1:12" ht="15" customHeight="1">
      <c r="A144" s="124"/>
      <c r="B144" s="123" t="str">
        <f>IFERROR(VLOOKUP(D144,DB!A:K,11,0),"")</f>
        <v/>
      </c>
      <c r="C144" s="123"/>
      <c r="D144" s="56"/>
      <c r="E144" s="122"/>
      <c r="F144" s="121"/>
      <c r="G144" s="120">
        <f ca="1">IFERROR(NOW()-F144,"-")</f>
        <v>46001.881935648147</v>
      </c>
      <c r="H144" s="121"/>
      <c r="I144" s="123" t="str">
        <f>IFERROR(VLOOKUP(D144,DB!A:F,6,0),"")</f>
        <v/>
      </c>
      <c r="J144" s="123" t="str">
        <f>IFERROR(VLOOKUP(D144,DB!A:G,7,0),"")</f>
        <v/>
      </c>
      <c r="K144" s="119"/>
      <c r="L144" s="118" t="str">
        <f>IFERROR(VLOOKUP(D144,DB!A:I,9,0),"")</f>
        <v/>
      </c>
    </row>
    <row r="145" spans="1:12" ht="15" customHeight="1">
      <c r="A145" s="124"/>
      <c r="B145" s="123" t="str">
        <f>IFERROR(VLOOKUP(D145,DB!A:K,11,0),"")</f>
        <v/>
      </c>
      <c r="C145" s="123"/>
      <c r="D145" s="56"/>
      <c r="E145" s="122"/>
      <c r="F145" s="121"/>
      <c r="G145" s="120">
        <f ca="1">IFERROR(NOW()-F145,"-")</f>
        <v>46001.881935648147</v>
      </c>
      <c r="H145" s="121"/>
      <c r="I145" s="123" t="str">
        <f>IFERROR(VLOOKUP(D145,DB!A:F,6,0),"")</f>
        <v/>
      </c>
      <c r="J145" s="123" t="str">
        <f>IFERROR(VLOOKUP(D145,DB!A:G,7,0),"")</f>
        <v/>
      </c>
      <c r="K145" s="119"/>
      <c r="L145" s="118" t="str">
        <f>IFERROR(VLOOKUP(D145,DB!A:I,9,0),"")</f>
        <v/>
      </c>
    </row>
    <row r="146" spans="1:12" ht="15" customHeight="1">
      <c r="A146" s="124"/>
      <c r="B146" s="123" t="str">
        <f>IFERROR(VLOOKUP(D146,DB!A:K,11,0),"")</f>
        <v/>
      </c>
      <c r="C146" s="123"/>
      <c r="D146" s="56"/>
      <c r="E146" s="122"/>
      <c r="F146" s="121"/>
      <c r="G146" s="120">
        <f ca="1">IFERROR(NOW()-F146,"-")</f>
        <v>46001.881935648147</v>
      </c>
      <c r="H146" s="121"/>
      <c r="I146" s="123" t="str">
        <f>IFERROR(VLOOKUP(D146,DB!A:F,6,0),"")</f>
        <v/>
      </c>
      <c r="J146" s="123" t="str">
        <f>IFERROR(VLOOKUP(D146,DB!A:G,7,0),"")</f>
        <v/>
      </c>
      <c r="K146" s="119"/>
      <c r="L146" s="118" t="str">
        <f>IFERROR(VLOOKUP(D146,DB!A:I,9,0),"")</f>
        <v/>
      </c>
    </row>
    <row r="147" spans="1:12" ht="15" customHeight="1">
      <c r="A147" s="124"/>
      <c r="B147" s="123" t="str">
        <f>IFERROR(VLOOKUP(D147,DB!A:K,11,0),"")</f>
        <v/>
      </c>
      <c r="C147" s="123"/>
      <c r="D147" s="56"/>
      <c r="E147" s="122"/>
      <c r="F147" s="121"/>
      <c r="G147" s="120">
        <f ca="1">IFERROR(NOW()-F147,"-")</f>
        <v>46001.881935648147</v>
      </c>
      <c r="H147" s="121"/>
      <c r="I147" s="123" t="str">
        <f>IFERROR(VLOOKUP(D147,DB!A:F,6,0),"")</f>
        <v/>
      </c>
      <c r="J147" s="123" t="str">
        <f>IFERROR(VLOOKUP(D147,DB!A:G,7,0),"")</f>
        <v/>
      </c>
      <c r="K147" s="119"/>
      <c r="L147" s="118" t="str">
        <f>IFERROR(VLOOKUP(D147,DB!A:I,9,0),"")</f>
        <v/>
      </c>
    </row>
    <row r="148" spans="1:12" ht="15" customHeight="1">
      <c r="A148" s="124"/>
      <c r="B148" s="123" t="str">
        <f>IFERROR(VLOOKUP(D148,DB!A:K,11,0),"")</f>
        <v/>
      </c>
      <c r="C148" s="123"/>
      <c r="D148" s="56"/>
      <c r="E148" s="122"/>
      <c r="F148" s="121"/>
      <c r="G148" s="120">
        <f ca="1">IFERROR(NOW()-F148,"-")</f>
        <v>46001.881935648147</v>
      </c>
      <c r="H148" s="121"/>
      <c r="I148" s="123" t="str">
        <f>IFERROR(VLOOKUP(D148,DB!A:F,6,0),"")</f>
        <v/>
      </c>
      <c r="J148" s="123" t="str">
        <f>IFERROR(VLOOKUP(D148,DB!A:G,7,0),"")</f>
        <v/>
      </c>
      <c r="K148" s="119"/>
      <c r="L148" s="118" t="str">
        <f>IFERROR(VLOOKUP(D148,DB!A:I,9,0),"")</f>
        <v/>
      </c>
    </row>
    <row r="149" spans="1:12" ht="15" customHeight="1">
      <c r="A149" s="124"/>
      <c r="B149" s="123" t="str">
        <f>IFERROR(VLOOKUP(D149,DB!A:K,11,0),"")</f>
        <v/>
      </c>
      <c r="C149" s="123"/>
      <c r="D149" s="56"/>
      <c r="E149" s="122"/>
      <c r="F149" s="121"/>
      <c r="G149" s="120">
        <f ca="1">IFERROR(NOW()-F149,"-")</f>
        <v>46001.881935648147</v>
      </c>
      <c r="H149" s="121"/>
      <c r="I149" s="123" t="str">
        <f>IFERROR(VLOOKUP(D149,DB!A:F,6,0),"")</f>
        <v/>
      </c>
      <c r="J149" s="123" t="str">
        <f>IFERROR(VLOOKUP(D149,DB!A:G,7,0),"")</f>
        <v/>
      </c>
      <c r="K149" s="119"/>
      <c r="L149" s="118" t="str">
        <f>IFERROR(VLOOKUP(D149,DB!A:I,9,0),"")</f>
        <v/>
      </c>
    </row>
    <row r="150" spans="1:12" ht="15" customHeight="1">
      <c r="A150" s="124"/>
      <c r="B150" s="123" t="str">
        <f>IFERROR(VLOOKUP(D150,DB!A:K,11,0),"")</f>
        <v/>
      </c>
      <c r="C150" s="123"/>
      <c r="D150" s="56"/>
      <c r="E150" s="122"/>
      <c r="F150" s="121"/>
      <c r="G150" s="120">
        <f ca="1">IFERROR(NOW()-F150,"-")</f>
        <v>46001.881935648147</v>
      </c>
      <c r="H150" s="121"/>
      <c r="I150" s="123" t="str">
        <f>IFERROR(VLOOKUP(D150,DB!A:F,6,0),"")</f>
        <v/>
      </c>
      <c r="J150" s="123" t="str">
        <f>IFERROR(VLOOKUP(D150,DB!A:G,7,0),"")</f>
        <v/>
      </c>
      <c r="K150" s="119"/>
      <c r="L150" s="118" t="str">
        <f>IFERROR(VLOOKUP(D150,DB!A:I,9,0),"")</f>
        <v/>
      </c>
    </row>
    <row r="151" spans="1:12" ht="15" customHeight="1">
      <c r="A151" s="124"/>
      <c r="B151" s="123" t="str">
        <f>IFERROR(VLOOKUP(D151,DB!A:K,11,0),"")</f>
        <v/>
      </c>
      <c r="C151" s="123"/>
      <c r="D151" s="56"/>
      <c r="E151" s="122"/>
      <c r="F151" s="121"/>
      <c r="G151" s="120">
        <f ca="1">IFERROR(NOW()-F151,"-")</f>
        <v>46001.881935648147</v>
      </c>
      <c r="H151" s="121"/>
      <c r="I151" s="123" t="str">
        <f>IFERROR(VLOOKUP(D151,DB!A:F,6,0),"")</f>
        <v/>
      </c>
      <c r="J151" s="123" t="str">
        <f>IFERROR(VLOOKUP(D151,DB!A:G,7,0),"")</f>
        <v/>
      </c>
      <c r="K151" s="119"/>
      <c r="L151" s="118" t="str">
        <f>IFERROR(VLOOKUP(D151,DB!A:I,9,0),"")</f>
        <v/>
      </c>
    </row>
    <row r="152" spans="1:12" ht="15" customHeight="1">
      <c r="A152" s="124"/>
      <c r="B152" s="123" t="str">
        <f>IFERROR(VLOOKUP(D152,DB!A:K,11,0),"")</f>
        <v/>
      </c>
      <c r="C152" s="123"/>
      <c r="D152" s="56"/>
      <c r="E152" s="122"/>
      <c r="F152" s="121"/>
      <c r="G152" s="120">
        <f ca="1">IFERROR(NOW()-F152,"-")</f>
        <v>46001.881935648147</v>
      </c>
      <c r="H152" s="121"/>
      <c r="I152" s="123" t="str">
        <f>IFERROR(VLOOKUP(D152,DB!A:F,6,0),"")</f>
        <v/>
      </c>
      <c r="J152" s="123" t="str">
        <f>IFERROR(VLOOKUP(D152,DB!A:G,7,0),"")</f>
        <v/>
      </c>
      <c r="K152" s="119"/>
      <c r="L152" s="118" t="str">
        <f>IFERROR(VLOOKUP(D152,DB!A:I,9,0),"")</f>
        <v/>
      </c>
    </row>
  </sheetData>
  <customSheetViews>
    <customSheetView guid="{F6042A99-DD27-4453-835D-0834D95730CC}" filter="1" showAutoFilter="1">
      <pageMargins left="0" right="0" top="0" bottom="0" header="0" footer="0"/>
      <autoFilter ref="B1:M1" xr:uid="{2E1F46B2-4B72-4441-A9A6-24BDE995FBE5}"/>
    </customSheetView>
  </customSheetViews>
  <dataValidations count="2">
    <dataValidation allowBlank="1" showInputMessage="1" showErrorMessage="1" sqref="E1" xr:uid="{5DBA255D-CDD9-49FB-AD3C-AF70AB4EE696}"/>
    <dataValidation type="list" allowBlank="1" showInputMessage="1" showErrorMessage="1" sqref="E2:E1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4"/>
  <sheetViews>
    <sheetView workbookViewId="0">
      <selection activeCell="K7" sqref="K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176.88209768518573</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17.494516666665731</v>
      </c>
      <c r="H4" s="97">
        <v>45984.381168981483</v>
      </c>
      <c r="I4" s="18" t="str">
        <f>IFERROR(VLOOKUP(D4,DB!A:F,6,0),"")</f>
        <v>SCECO</v>
      </c>
      <c r="J4" s="18" t="str">
        <f>IFERROR(VLOOKUP(D4,DB!A:G,7,0),"")</f>
        <v>Vandalized</v>
      </c>
      <c r="K4" s="19" t="s">
        <v>39118</v>
      </c>
      <c r="L4" s="18" t="str">
        <f>IFERROR(VLOOKUP(D4,DB!A:I,9,0),"")</f>
        <v>Latis</v>
      </c>
    </row>
    <row r="5" spans="1:12" s="149" customFormat="1" ht="28.5" customHeight="1">
      <c r="A5" s="150" t="s">
        <v>39119</v>
      </c>
      <c r="B5" s="58" t="str">
        <f>IFERROR(VLOOKUP(D5,DB!A:K,11,0),"")</f>
        <v>R2</v>
      </c>
      <c r="C5" s="58">
        <v>1</v>
      </c>
      <c r="D5" s="58" t="s">
        <v>22828</v>
      </c>
      <c r="E5" s="81" t="s">
        <v>39109</v>
      </c>
      <c r="F5" s="71">
        <v>45997.355381944442</v>
      </c>
      <c r="G5" s="72">
        <f ca="1">IFERROR(NOW()-F5,"-")</f>
        <v>4.5265537037048489</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5</v>
      </c>
      <c r="D6" s="18" t="s">
        <v>25463</v>
      </c>
      <c r="E6" s="81" t="s">
        <v>39112</v>
      </c>
      <c r="F6" s="157">
        <v>46001.834872685184</v>
      </c>
      <c r="G6" s="98">
        <f ca="1">IFERROR(NOW()-F6,"-")</f>
        <v>4.7062962963536847E-2</v>
      </c>
      <c r="H6" s="97">
        <v>46001.825821759259</v>
      </c>
      <c r="I6" s="18" t="str">
        <f>IFERROR(VLOOKUP(D6,DB!A:F,6,0),"")</f>
        <v>SCECO</v>
      </c>
      <c r="J6" s="18" t="str">
        <f>IFERROR(VLOOKUP(D6,DB!A:G,7,0),"")</f>
        <v>Vandalized</v>
      </c>
      <c r="K6" s="19" t="s">
        <v>39122</v>
      </c>
      <c r="L6" s="18" t="str">
        <f>IFERROR(VLOOKUP(D6,DB!A:I,9,0),"")</f>
        <v>Latis</v>
      </c>
    </row>
    <row r="7" spans="1:12" ht="31.5" customHeight="1">
      <c r="A7" s="96"/>
      <c r="B7" s="18" t="str">
        <f>IFERROR(VLOOKUP(D7,DB!A:K,11,0),"")</f>
        <v/>
      </c>
      <c r="C7" s="18"/>
      <c r="D7" s="18"/>
      <c r="E7" s="81"/>
      <c r="F7" s="97"/>
      <c r="G7" s="98">
        <f ca="1">IFERROR(NOW()-F7,"-")</f>
        <v>46001.881935648147</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46001.881935648147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46001.881935648147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46001.881935648147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46001.881935648147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46001.881935648147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46001.881935648147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46001.881935648147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46001.881935648147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46001.881935648147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46001.881935648147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46001.881935648147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46001.881935648147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46001.881935648147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46001.881935648147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46001.881935648147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46001.881935648147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46001.881935648147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46001.881935648147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46001.881935648147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46001.881935648147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46001.881935648147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46001.881935648147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46001.881935648147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46001.881935648147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46001.881935648147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46001.881935648147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46001.881935648147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46001.881935648147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46001.881935648147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46001.881935648147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46001.881935648147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46001.881935648147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46001.881935648147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46001.881935648147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46001.881935648147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46001.881935648147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46001.881935648147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46001.881935648147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46001.881935648147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46001.881935648147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46001.881935648147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46001.881935648147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46001.881935648147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46001.881935648147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46001.881935648147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46001.881935648147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46001.881935648147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46001.881935648147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46001.881935648147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46001.881935648147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46001.881935648147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46001.881935648147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46001.881935648147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46001.881935648147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46001.881935648147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46001.881935648147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46001.881935648147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46001.881935648147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46001.881935648147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46001.881935648147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46001.881935648147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46001.881935648147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46001.881935648147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46001.881935648147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46001.881935648147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46001.881935648147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46001.881935648147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46001.881935648147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46001.881935648147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46001.881935648147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46001.881935648147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46001.881935648147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46001.881935648147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46001.881935648147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46001.881935648147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46001.881935648147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46001.881935648147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46001.881935648147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46001.881935648147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46001.881935648147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46001.881935648147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46001.881935648147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46001.881935648147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46001.881935648147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46001.881935648147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46001.881935648147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46001.881935648147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46001.881935648147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46001.881935648147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46001.881935648147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46001.881935648147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46001.881935648147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46001.881935648147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46001.881935648147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46001.881935648147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46001.881935648147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46001.881935648147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46001.881935648147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46001.881935648147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46001.881935648147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46001.881935648147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46001.881935648147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46001.881935648147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46001.881935648147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46001.881935648147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46001.881935648147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46001.881935648147</v>
      </c>
      <c r="H114" s="97"/>
      <c r="I114" s="18" t="str">
        <f>IFERROR(VLOOKUP(D114,DB!A:F,6,0),"")</f>
        <v/>
      </c>
      <c r="J114" s="18" t="str">
        <f>IFERROR(VLOOKUP(D114,DB!A:G,7,0),"")</f>
        <v/>
      </c>
      <c r="K114" s="19"/>
      <c r="L114" s="18" t="str">
        <f>IFERROR(VLOOKUP(D114,DB!A:I,9,0),"")</f>
        <v/>
      </c>
    </row>
    <row r="115" spans="1:12" ht="31.5" customHeight="1">
      <c r="A115" s="144"/>
      <c r="B115" s="145" t="str">
        <f>IFERROR(VLOOKUP(D115,DB!A:K,11,0),"")</f>
        <v/>
      </c>
      <c r="C115" s="145"/>
      <c r="D115" s="145"/>
      <c r="E115" s="145"/>
      <c r="F115" s="146"/>
      <c r="G115" s="147">
        <f ca="1">IFERROR(NOW()-F115,"-")</f>
        <v>46001.881935648147</v>
      </c>
      <c r="H115" s="146"/>
      <c r="I115" s="145" t="str">
        <f>IFERROR(VLOOKUP(D115,DB!A:F,6,0),"")</f>
        <v/>
      </c>
      <c r="J115" s="145" t="str">
        <f>IFERROR(VLOOKUP(D115,DB!A:G,7,0),"")</f>
        <v/>
      </c>
      <c r="K115" s="148"/>
      <c r="L115" s="145" t="str">
        <f>IFERROR(VLOOKUP(D115,DB!A:I,9,0),"")</f>
        <v/>
      </c>
    </row>
    <row r="116" spans="1:12" ht="31.5" customHeight="1">
      <c r="A116" s="96"/>
      <c r="B116" s="18" t="str">
        <f>IFERROR(VLOOKUP(D116,DB!A:K,11,0),"")</f>
        <v/>
      </c>
      <c r="C116" s="18"/>
      <c r="D116" s="18"/>
      <c r="E116" s="18"/>
      <c r="F116" s="97"/>
      <c r="G116" s="98">
        <f ca="1">IFERROR(NOW()-F116,"-")</f>
        <v>46001.881935648147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46001.881935648147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46001.881935648147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46001.881935648147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46001.881935648147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46001.881935648147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46001.881935648147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46001.881935648147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46001.881935648147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46001.881935648147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46001.881935648147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46001.881935648147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46001.881935648147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46001.881935648147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46001.881935648147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46001.881935648147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46001.881935648147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46001.881935648147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46001.881935648147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46001.881935648147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46001.881935648147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46001.881935648147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46001.881935648147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46001.881935648147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46001.881935648147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46001.881935648147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46001.881935648147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46001.881935648147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46001.881935648147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46001.881935648147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46001.881935648147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46001.881935648147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46001.881935648147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46001.881935648147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46001.881935648147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46001.881935648147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46001.881935648147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46001.881935648147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46001.881935648147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46001.881935648147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46001.881935648147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46001.881935648147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46001.881935648147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46001.881935648147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46001.881935648147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46001.881935648147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46001.881935648147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46001.881935648147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46001.881935648147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46001.881935648147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46001.881935648147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46001.881935648147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46001.881935648147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46001.881935648147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46001.881935648147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46001.881935648147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46001.881935648147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46001.881935648147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46001.881935648147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46001.881935648147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46001.881935648147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46001.881935648147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46001.881935648147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46001.881935648147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46001.881935648147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46001.881935648147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46001.881935648147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46001.881935648147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46001.881935648147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46001.881935648147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46001.881935648147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46001.881935648147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46001.881935648147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46001.881935648147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46001.881935648147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46001.881935648147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46001.881935648147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46001.881935648147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46001.881935648147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46001.881935648147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46001.881935648147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46001.881935648147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46001.881935648147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46001.881935648147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46001.881935648147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46001.881935648147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46001.881935648147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46001.881935648147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46001.881935648147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46001.881935648147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46001.881935648147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46001.881935648147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46001.881935648147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46001.881935648147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46001.881935648147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46001.881935648147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46001.881935648147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46001.881935648147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46001.881935648147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46001.881935648147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46001.881935648147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46001.881935648147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46001.881935648147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46001.881935648147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46001.881935648147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46001.881935648147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46001.881935648147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46001.881935648147</v>
      </c>
      <c r="H223" s="97"/>
      <c r="I223" s="18" t="str">
        <f>IFERROR(VLOOKUP(D223,DB!A:F,6,0),"")</f>
        <v/>
      </c>
      <c r="J223" s="18" t="str">
        <f>IFERROR(VLOOKUP(D223,DB!A:G,7,0),"")</f>
        <v/>
      </c>
      <c r="K223" s="19"/>
      <c r="L223" s="18" t="str">
        <f>IFERROR(VLOOKUP(D223,DB!A:I,9,0),"")</f>
        <v/>
      </c>
    </row>
    <row r="224" spans="1:12" ht="31.5" customHeight="1">
      <c r="A224" s="144"/>
      <c r="B224" s="145" t="str">
        <f>IFERROR(VLOOKUP(D224,DB!A:K,11,0),"")</f>
        <v/>
      </c>
      <c r="C224" s="145"/>
      <c r="D224" s="145"/>
      <c r="E224" s="145"/>
      <c r="F224" s="146"/>
      <c r="G224" s="147">
        <f ca="1">IFERROR(NOW()-F224,"-")</f>
        <v>46001.881935648147</v>
      </c>
      <c r="H224" s="146"/>
      <c r="I224" s="145" t="str">
        <f>IFERROR(VLOOKUP(D224,DB!A:F,6,0),"")</f>
        <v/>
      </c>
      <c r="J224" s="145" t="str">
        <f>IFERROR(VLOOKUP(D224,DB!A:G,7,0),"")</f>
        <v/>
      </c>
      <c r="K224" s="148"/>
      <c r="L224" s="145" t="str">
        <f>IFERROR(VLOOKUP(D224,DB!A:I,9,0),"")</f>
        <v/>
      </c>
    </row>
  </sheetData>
  <dataValidations count="2">
    <dataValidation allowBlank="1" showInputMessage="1" showErrorMessage="1" sqref="E1" xr:uid="{4D935161-CDD3-4592-B877-3FB59C99E142}"/>
    <dataValidation type="list" allowBlank="1" showInputMessage="1" showErrorMessage="1" sqref="E3:E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46001.881935648147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46001.881935648147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46001.881935648147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46001.881935648147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46001.881935648147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46001.881935648147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46001.881935648147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46001.881935648147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46001.881935648147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46001.881935648147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46001.881935648147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46001.881935648147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46001.881935648147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46001.881935648147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46001.881935648147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46001.881935648147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46001.881935648147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46001.881935648147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46001.881935648147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46001.881935648147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46001.881935648147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46001.881935648147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46001.881935648147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46001.881935648147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46001.881935648147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46001.881935648147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46001.881935648147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46001.881935648147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46001.881935648147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46001.881935648147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46001.881935648147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46001.881935648147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46001.881935648147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46001.881935648147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46001.881935648147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46001.881935648147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46001.881935648147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46001.881935648147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46001.881935648147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46001.881935648147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46001.881935648147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46001.881935648147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46001.881935648147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46001.881935648147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46001.881935648147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46001.881935648147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46001.881935648147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46001.881935648147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46001.881935648147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46001.881935648147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46001.881935648147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46001.881935648147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46001.881935648147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46001.881935648147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46001.881935648147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46001.881935648147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46001.881935648147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46001.881935648147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46001.881935648147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46001.881935648147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46001.881935648147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46001.881935648147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46001.881935648147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46001.881935648147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46001.881935648147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46001.881935648147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46001.881935648147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46001.881935648147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46001.881935648147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46001.881935648147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46001.881935648147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46001.881935648147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46001.881935648147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46001.881935648147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46001.881935648147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46001.881935648147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46001.881935648147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46001.881935648147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46001.881935648147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46001.881935648147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46001.881935648147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46001.881935648147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46001.881935648147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46001.881935648147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46001.881935648147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46001.881935648147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46001.881935648147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46001.881935648147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46001.881935648147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46001.881935648147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46001.881935648147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46001.881935648147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46001.881935648147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46001.881935648147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46001.881935648147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46001.881935648147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46001.881935648147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46001.881935648147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46001.881935648147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46001.881935648147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46001.881935648147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46001.881935648147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46001.881935648147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46001.881935648147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46001.881935648147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46001.881935648147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46001.881935648147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46001.881935648147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46001.881935648147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46001.881935648147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46001.881935648147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46001.881935648147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46001.881935648147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46001.881935648147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46001.881935648147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46001.881935648147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46001.881935648147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46001.881935648147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46001.881935648147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46001.881935648147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46001.881935648147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46001.881935648147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46001.881935648147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46001.881935648147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46001.881935648147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46001.881935648147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46001.881935648147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46001.881935648147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46001.881935648147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46001.881935648147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46001.881935648147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46001.881935648147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46001.881935648147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46001.881935648147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46001.881935648147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46001.881935648147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46001.881935648147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46001.881935648147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46001.881935648147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46001.881935648147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46001.881935648147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46001.881935648147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46001.881935648147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46001.881935648147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46001.881935648147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46001.881935648147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46001.881935648147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46001.881935648147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46001.881935648147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46001.881935648147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46001.881935648147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46001.881935648147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46001.881935648147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46001.881935648147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46001.881935648147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46001.881935648147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46001.881935648147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46001.881935648147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46001.881935648147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46001.881935648147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46001.881935648147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46001.881935648147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46001.881935648147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46001.881935648147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46001.881935648147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46001.881935648147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46001.881935648147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46001.881935648147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46001.881935648147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46001.881935648147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46001.881935648147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46001.881935648147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46001.881935648147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46001.881935648147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46001.881935648147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46001.881935648147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46001.881935648147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46001.881935648147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46001.881935648147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46001.881935648147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46001.881935648147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46001.881935648147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46001.881935648147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46001.881935648147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46001.881935648147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46001.881935648147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46001.881935648147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46001.881935648147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46001.881935648147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46001.881935648147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46001.881935648147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46001.881935648147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46001.881935648147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46001.881935648147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46001.881935648147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46001.881935648147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46001.881935648147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46001.881935648147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46001.881935648147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46001.881935648147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46001.881935648147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46001.881935648147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46001.881935648147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46001.881935648147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46001.881935648147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46001.881935648147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46001.881935648147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46001.881935648147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46001.881935648147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46001.881935648147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46001.881935648147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46001.881935648147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46001.881935648147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46001.881935648147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46001.881935648147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46001.881935648147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46001.881935648147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46001.881935648147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46001.881935648147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46001.881935648147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46001.881935648147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46001.881935648147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46001.881935648147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46001.881935648147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46001.881935648147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46001.881935648147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46001.881935648147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46001.881935648147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46001.881935648147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46001.881935648147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46001.881935648147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46001.881935648147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46001.881935648147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46001.881935648147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46001.881935648147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46001.881935648147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46001.881935648147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46001.881935648147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46001.881935648147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46001.881935648147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46001.881935648147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46001.881935648147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46001.881935648147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46001.881935648147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46001.881935648147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46001.881935648147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46001.881935648147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46001.881935648147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46001.881935648147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46001.881935648147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46001.881935648147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46001.881935648147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46001.881935648147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46001.881935648147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46001.881935648147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46001.881935648147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46001.881935648147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46001.881935648147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46001.881935648147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46001.881935648147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46001.881935648147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46001.881935648147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46001.881935648147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46001.881935648147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46001.881935648147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46001.881935648147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46001.881935648147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46001.881935648147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46001.881935648147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46001.881935648147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46001.881935648147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46001.881935648147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46001.881935648147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46001.881935648147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46001.881935648147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46001.881935648147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46001.881935648147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46001.881935648147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46001.881935648147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46001.881935648147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46001.881935648147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46001.881935648147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46001.881935648147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46001.881935648147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46001.881935648147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46001.881935648147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46001.881935648147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46001.881935648147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46001.881935648147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46001.881935648147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46001.881935648147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46001.881935648147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46001.881935648147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46001.881935648147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46001.881935648147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46001.881935648147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46001.881935648147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46001.881935648147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46001.881935648147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46001.881935648147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46001.881935648147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46001.881935648147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46001.881935648147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46001.881935648147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46001.881935648147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46001.881935648147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46001.881935648147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46001.881935648147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46001.881935648147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46001.881935648147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46001.881935648147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46001.881935648147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46001.881935648147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46001.881935648147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46001.881935648147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46001.881935648147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46001.881935648147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46001.881935648147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46001.881935648147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46001.881935648147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46001.881935648147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46001.881935648147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46001.881935648147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46001.881935648147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46001.881935648147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46001.881935648147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46001.881935648147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46001.881935648147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46001.881935648147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46001.881935648147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46001.881935648147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46001.881935648147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46001.881935648147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46001.881935648147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46001.881935648147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46001.881935648147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46001.881935648147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46001.881935648147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46001.881935648147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46001.881935648147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46001.881935648147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46001.881935648147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46001.881935648147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46001.881935648147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46001.881935648147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46001.881935648147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46001.881935648147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46001.881935648147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46001.881935648147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46001.881935648147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46001.881935648147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46001.881935648147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46001.881935648147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46001.881935648147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46001.881935648147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46001.881935648147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46001.881935648147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46001.881935648147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46001.881935648147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46001.881935648147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46001.881935648147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46001.881935648147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46001.881935648147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46001.881935648147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46001.881935648147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46001.881935648147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46001.881935648147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46001.881935648147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46001.881935648147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46001.881935648147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46001.881935648147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46001.881935648147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46001.881935648147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46001.881935648147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46001.881935648147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46001.881935648147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46001.881935648147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46001.881935648147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46001.881935648147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46001.881935648147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46001.881935648147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46001.881935648147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46001.881935648147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46001.881935648147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46001.881935648147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46001.881935648147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46001.881935648147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46001.881935648147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46001.881935648147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46001.881935648147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46001.881935648147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46001.881935648147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46001.881935648147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46001.881935648147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46001.881935648147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46001.881935648147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46001.881935648147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46001.881935648147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46001.881935648147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46001.881935648147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46001.881935648147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46001.881935648147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46001.881935648147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46001.881935648147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46001.881935648147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46001.881935648147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46001.881935648147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46001.881935648147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46001.881935648147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46001.881935648147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46001.881935648147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46001.881935648147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46001.881935648147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46001.881935648147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46001.881935648147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46001.881935648147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46001.881935648147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46001.881935648147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46001.881935648147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46001.881935648147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46001.881935648147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46001.881935648147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46001.881935648147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46001.881935648147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46001.881935648147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46001.881935648147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46001.881935648147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46001.881935648147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46001.881935648147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46001.881935648147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46001.881935648147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46001.881935648147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46001.881935648147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46001.881935648147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46001.881935648147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46001.881935648147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46001.881935648147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46001.881935648147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46001.881935648147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46001.881935648147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46001.881935648147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46001.881935648147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46001.881935648147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46001.881935648147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46001.881935648147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46001.881935648147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46001.881935648147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46001.881935648147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46001.881935648147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46001.881935648147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46001.881935648147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46001.881935648147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46001.881935648147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46001.881935648147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46001.881935648147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46001.881935648147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46001.881935648147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46001.881935648147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46001.881935648147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46001.881935648147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46001.881935648147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46001.881935648147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46001.881935648147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46001.881935648147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46001.881935648147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46001.881935648147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46001.881935648147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46001.881935648147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46001.881935648147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46001.881935648147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46001.881935648147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46001.881935648147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46001.881935648147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46001.881935648147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46001.881935648147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46001.881935648147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46001.881935648147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46001.881935648147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46001.881935648147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46001.881935648147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46001.881935648147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46001.881935648147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46001.881935648147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46001.881935648147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46001.881935648147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46001.881935648147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46001.881935648147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46001.881935648147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46001.881935648147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46001.881935648147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46001.881935648147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46001.881935648147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46001.881935648147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46001.881935648147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46001.881935648147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46001.881935648147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46001.881935648147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46001.881935648147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46001.881935648147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46001.881935648147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46001.881935648147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46001.881935648147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46001.881935648147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46001.881935648147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46001.881935648147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46001.881935648147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46001.881935648147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46001.881935648147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46001.881935648147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46001.881935648147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46001.881935648147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46001.881935648147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46001.881935648147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46001.881935648147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46001.881935648147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46001.881935648147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46001.881935648147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46001.881935648147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46001.881935648147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46001.881935648147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46001.881935648147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46001.881935648147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46001.881935648147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46001.881935648147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46001.881935648147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46001.881935648147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46001.881935648147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46001.881935648147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46001.881935648147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46001.881935648147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46001.881935648147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46001.881935648147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46001.881935648147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46001.881935648147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46001.881935648147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46001.881935648147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46001.881935648147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46001.881935648147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46001.881935648147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46001.881935648147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46001.881935648147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46001.881935648147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46001.881935648147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46001.881935648147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46001.881935648147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46001.881935648147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46001.881935648147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46001.881935648147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46001.881935648147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46001.881935648147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46001.881935648147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46001.881935648147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46001.881935648147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46001.881935648147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46001.881935648147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46001.881935648147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46001.881935648147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46001.881935648147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46001.881935648147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46001.881935648147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46001.881935648147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46001.881935648147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46001.881935648147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46001.881935648147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46001.881935648147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46001.881935648147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46001.881935648147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46001.881935648147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46001.881935648147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46001.881935648147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46001.881935648147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46001.881935648147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46001.881935648147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46001.881935648147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46001.881935648147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46001.881935648147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46001.881935648147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46001.881935648147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46001.881935648147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46001.881935648147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46001.881935648147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46001.881935648147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46001.881935648147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46001.881935648147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46001.881935648147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46001.881935648147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46001.881935648147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46001.881935648147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46001.881935648147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46001.881935648147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46001.881935648147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46001.881935648147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46001.881935648147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46001.881935648147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46001.881935648147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46001.881935648147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46001.881935648147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46001.881935648147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46001.881935648147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46001.881935648147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46001.881935648147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46001.881935648147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46001.881935648147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46001.881935648147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46001.881935648147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46001.881935648147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46001.881935648147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46001.881935648147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46001.881935648147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46001.881935648147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46001.881935648147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46001.881935648147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46001.881935648147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46001.881935648147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46001.881935648147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46001.881935648147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46001.881935648147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46001.881935648147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46001.881935648147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46001.881935648147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46001.881935648147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46001.881935648147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46001.881935648147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46001.881935648147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46001.881935648147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46001.881935648147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46001.881935648147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46001.881935648147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46001.881935648147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46001.881935648147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46001.881935648147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46001.881935648147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46001.881935648147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46001.881935648147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46001.881935648147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46001.881935648147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46001.881935648147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46001.881935648147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46001.881935648147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46001.881935648147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46001.881935648147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46001.881935648147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46001.881935648147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46001.881935648147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46001.881935648147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46001.881935648147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46001.881935648147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46001.881935648147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46001.881935648147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46001.881935648147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46001.881935648147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46001.881935648147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46001.881935648147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46001.881935648147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46001.881935648147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46001.881935648147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46001.881935648147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46001.881935648147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46001.881935648147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46001.881935648147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46001.881935648147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46001.881935648147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46001.881935648147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46001.881935648147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46001.881935648147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46001.881935648147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46001.881935648147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46001.881935648147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46001.881935648147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46001.881935648147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46001.881935648147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46001.881935648147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46001.881935648147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46001.881935648147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46001.881935648147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46001.881935648147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46001.881935648147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46001.881935648147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46001.881935648147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46001.881935648147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46001.881935648147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46001.881935648147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46001.881935648147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46001.881935648147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46001.881935648147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46001.881935648147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46001.881935648147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46001.881935648147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46001.881935648147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46001.881935648147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46001.881935648147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46001.881935648147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46001.881935648147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46001.881935648147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46001.881935648147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46001.881935648147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46001.881935648147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46001.881935648147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46001.881935648147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46001.881935648147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46001.881935648147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46001.881935648147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46001.881935648147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46001.881935648147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46001.881935648147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46001.881935648147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46001.881935648147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46001.881935648147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46001.881935648147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46001.881935648147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46001.881935648147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46001.881935648147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46001.881935648147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46001.881935648147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46001.881935648147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46001.881935648147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46001.881935648147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46001.881935648147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46001.881935648147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46001.881935648147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46001.881935648147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46001.881935648147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46001.881935648147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46001.881935648147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46001.881935648147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46001.881935648147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46001.881935648147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46001.881935648147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46001.881935648147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46001.881935648147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46001.881935648147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46001.881935648147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46001.881935648147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46001.881935648147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46001.881935648147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46001.881935648147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46001.881935648147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46001.881935648147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46001.881935648147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46001.881935648147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46001.881935648147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46001.881935648147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46001.881935648147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46001.881935648147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46001.881935648147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46001.881935648147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46001.881935648147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46001.881935648147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46001.881935648147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46001.881935648147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46001.881935648147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46001.881935648147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46001.881935648147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46001.881935648147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46001.881935648147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46001.881935648147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46001.881935648147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46001.881935648147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46001.881935648147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46001.881935648147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46001.881935648147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46001.881935648147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46001.881935648147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46001.881935648147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46001.881935648147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46001.881935648147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46001.881935648147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46001.881935648147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46001.881935648147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46001.881935648147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46001.881935648147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46001.881935648147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46001.881935648147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46001.881935648147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46001.881935648147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46001.881935648147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46001.881935648147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46001.881935648147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46001.881935648147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46001.881935648147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46001.881935648147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46001.881935648147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46001.881935648147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46001.881935648147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46001.881935648147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46001.881935648147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46001.881935648147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46001.881935648147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46001.881935648147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46001.881935648147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46001.881935648147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46001.881935648147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46001.881935648147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46001.881935648147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46001.881935648147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46001.881935648147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46001.881935648147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46001.881935648147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46001.881935648147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46001.881935648147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46001.881935648147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46001.881935648147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46001.881935648147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46001.881935648147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46001.881935648147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46001.881935648147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46001.881935648147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46001.881935648147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46001.881935648147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46001.881935648147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46001.881935648147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46001.881935648147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46001.881935648147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46001.881935648147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46001.881935648147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46001.881935648147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46001.881935648147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46001.881935648147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46001.881935648147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46001.881935648147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46001.881935648147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46001.881935648147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46001.881935648147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46001.881935648147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46001.881935648147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46001.881935648147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46001.881935648147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46001.881935648147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46001.881935648147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46001.881935648147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46001.881935648147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46001.881935648147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46001.881935648147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46001.881935648147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46001.881935648147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46001.881935648147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46001.881935648147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46001.881935648147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46001.881935648147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46001.881935648147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46001.881935648147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46001.881935648147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46001.881935648147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46001.881935648147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46001.881935648147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46001.881935648147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46001.881935648147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46001.881935648147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46001.881935648147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46001.881935648147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46001.881935648147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46001.881935648147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46001.881935648147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46001.881935648147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46001.881935648147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46001.881935648147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46001.881935648147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46001.881935648147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46001.881935648147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46001.881935648147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46001.881935648147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46001.881935648147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46001.881935648147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46001.881935648147</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E13" sqref="E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298.401218055551</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3.0877921296269051</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5</v>
      </c>
      <c r="D4" s="87" t="s">
        <v>29609</v>
      </c>
      <c r="E4" s="90" t="s">
        <v>39112</v>
      </c>
      <c r="F4" s="91">
        <v>46001.863009259258</v>
      </c>
      <c r="G4" s="92">
        <f t="shared" ref="G4:G14" ca="1" si="1">IFERROR(NOW()-F4,"")</f>
        <v>1.8926388889667578E-2</v>
      </c>
      <c r="H4" s="91">
        <v>46001.754270833335</v>
      </c>
      <c r="I4" s="106" t="str">
        <f>IFERROR(VLOOKUP(D4,DB!A:F,6,0),"")</f>
        <v>SCECO</v>
      </c>
      <c r="J4" s="106" t="str">
        <f>IFERROR(VLOOKUP(D4,DB!A:G,7,0),"")</f>
        <v>Dead</v>
      </c>
      <c r="K4" s="93" t="s">
        <v>39128</v>
      </c>
      <c r="L4" s="87" t="str">
        <f>IFERROR(VLOOKUP(D4,DB!A:I,9,0),"")</f>
        <v>Latis</v>
      </c>
    </row>
    <row r="5" spans="1:16" ht="15" customHeight="1">
      <c r="A5" s="106"/>
      <c r="B5" s="106" t="str">
        <f>IFERROR(VLOOKUP(D5,DB!A:K,11,0),"")</f>
        <v/>
      </c>
      <c r="C5" s="89"/>
      <c r="D5" s="87"/>
      <c r="E5" s="90"/>
      <c r="F5" s="91"/>
      <c r="G5" s="92">
        <f t="shared" ca="1" si="1"/>
        <v>46001.881935648147</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46001.881935648147</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46001.881935648147</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46001.881935648147</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46001.881935648147</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46001.881935648147</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46001.881935648147</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46001.881935648147</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46001.881935648147</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46001.881935648147</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ref="G15:G60" ca="1" si="2">IFERROR(NOW()-F15,"")</f>
        <v>46001.881935648147</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2"/>
        <v>46001.881935648147</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2"/>
        <v>46001.881935648147</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2"/>
        <v>46001.881935648147</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t="shared" ca="1" si="2"/>
        <v>46001.881935648147</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t="shared" ca="1" si="2"/>
        <v>46001.881935648147</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t="shared" ca="1" si="2"/>
        <v>46001.881935648147</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t="shared" ca="1" si="2"/>
        <v>46001.881935648147</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t="shared" ca="1" si="2"/>
        <v>46001.881935648147</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t="shared" ca="1" si="2"/>
        <v>46001.881935648147</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t="shared" ca="1" si="2"/>
        <v>46001.881935648147</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t="shared" ca="1" si="2"/>
        <v>46001.881935648147</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t="shared" ca="1" si="2"/>
        <v>46001.881935648147</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t="shared" ca="1" si="2"/>
        <v>46001.881935648147</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t="shared" ca="1" si="2"/>
        <v>46001.881935648147</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t="shared" ca="1" si="2"/>
        <v>46001.881935648147</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t="shared" ca="1" si="2"/>
        <v>46001.881935648147</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t="shared" ca="1" si="2"/>
        <v>46001.881935648147</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t="shared" ca="1" si="2"/>
        <v>46001.881935648147</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t="shared" ca="1" si="2"/>
        <v>46001.881935648147</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t="shared" ca="1" si="2"/>
        <v>46001.881935648147</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t="shared" ca="1" si="2"/>
        <v>46001.881935648147</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t="shared" ca="1" si="2"/>
        <v>46001.881935648147</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t="shared" ca="1" si="2"/>
        <v>46001.881935648147</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t="shared" ca="1" si="2"/>
        <v>46001.881935648147</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t="shared" ca="1" si="2"/>
        <v>46001.881935648147</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t="shared" ca="1" si="2"/>
        <v>46001.881935648147</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t="shared" ca="1" si="2"/>
        <v>46001.881935648147</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t="shared" ca="1" si="2"/>
        <v>46001.881935648147</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t="shared" ca="1" si="2"/>
        <v>46001.881935648147</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t="shared" ca="1" si="2"/>
        <v>46001.881935648147</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t="shared" ca="1" si="2"/>
        <v>46001.881935648147</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t="shared" ca="1" si="2"/>
        <v>46001.881935648147</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t="shared" ca="1" si="2"/>
        <v>46001.881935648147</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t="shared" ca="1" si="2"/>
        <v>46001.881935648147</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t="shared" ca="1" si="2"/>
        <v>46001.881935648147</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t="shared" ca="1" si="2"/>
        <v>46001.881935648147</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t="shared" ca="1" si="2"/>
        <v>46001.881935648147</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t="shared" ca="1" si="2"/>
        <v>46001.881935648147</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t="shared" ca="1" si="2"/>
        <v>46001.881935648147</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t="shared" ca="1" si="2"/>
        <v>46001.881935648147</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t="shared" ca="1" si="2"/>
        <v>46001.881935648147</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t="shared" ca="1" si="2"/>
        <v>46001.881935648147</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t="shared" ca="1" si="2"/>
        <v>46001.881935648147</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t="shared" ca="1" si="2"/>
        <v>46001.881935648147</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t="shared" ca="1" si="2"/>
        <v>46001.881935648147</v>
      </c>
      <c r="H60" s="91"/>
      <c r="I60" s="106" t="str">
        <f>IFERROR(VLOOKUP(D60,DB!A:F,6,0),"")</f>
        <v/>
      </c>
      <c r="J60" s="106" t="str">
        <f>IFERROR(VLOOKUP(D60,DB!A:G,7,0),"")</f>
        <v/>
      </c>
      <c r="K60" s="93"/>
      <c r="L60" s="87"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0"/>
  <sheetViews>
    <sheetView workbookViewId="0">
      <selection activeCell="D9" sqref="D9"/>
    </sheetView>
  </sheetViews>
  <sheetFormatPr defaultColWidth="11.19921875" defaultRowHeight="15"/>
  <cols>
    <col min="1" max="1" width="24.8984375" style="126" customWidth="1"/>
    <col min="2" max="2" width="5" style="126" customWidth="1"/>
    <col min="3" max="3" width="5.5" style="126" customWidth="1"/>
    <col min="4" max="4" width="8"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4.09765625" style="126" customWidth="1"/>
    <col min="11" max="11" width="59.7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6" t="s">
        <v>39129</v>
      </c>
    </row>
    <row r="2" spans="1:13" s="39" customFormat="1">
      <c r="A2" s="37" t="s">
        <v>39130</v>
      </c>
      <c r="B2" s="37" t="str">
        <f>IFERROR(VLOOKUP(D2,[1]DB!A:K,11,0),"")</f>
        <v>R5</v>
      </c>
      <c r="C2" s="37">
        <v>3</v>
      </c>
      <c r="D2" s="99" t="s">
        <v>36085</v>
      </c>
      <c r="E2" s="37" t="s">
        <v>39106</v>
      </c>
      <c r="F2" s="38">
        <v>45891.832060185188</v>
      </c>
      <c r="G2" s="101">
        <f ca="1">IFERROR(NOW()-F2,"")</f>
        <v>110.04987546295888</v>
      </c>
      <c r="H2" s="38">
        <v>45891.790393518517</v>
      </c>
      <c r="I2" s="37" t="str">
        <f>IFERROR(VLOOKUP(D2,[1]DB!A:F,6,0),"")</f>
        <v>Generator-SG</v>
      </c>
      <c r="J2" s="37" t="str">
        <f>IFERROR(VLOOKUP(D2,[1]DB!A:G,7,0),"")</f>
        <v>Vandalized</v>
      </c>
      <c r="K2" s="37" t="s">
        <v>39131</v>
      </c>
      <c r="L2" s="37" t="str">
        <f>IFERROR(VLOOKUP(D2,[1]DB!A:I,9,0),"")</f>
        <v>Latis</v>
      </c>
      <c r="M2" s="155"/>
    </row>
    <row r="3" spans="1:13" s="39" customFormat="1" ht="30.75">
      <c r="A3" s="37" t="s">
        <v>39132</v>
      </c>
      <c r="B3" s="37" t="str">
        <f>IFERROR(VLOOKUP(D3,[1]DB!A:K,11,0),"")</f>
        <v>R5</v>
      </c>
      <c r="C3" s="37">
        <v>1</v>
      </c>
      <c r="D3" s="37" t="s">
        <v>33407</v>
      </c>
      <c r="E3" s="37" t="s">
        <v>39112</v>
      </c>
      <c r="F3" s="38">
        <v>45926.188877314817</v>
      </c>
      <c r="G3" s="101">
        <f t="shared" ref="G3" ca="1" si="0">IFERROR(NOW()-F3,"")</f>
        <v>75.693058333330555</v>
      </c>
      <c r="H3" s="38">
        <v>45926.158159722225</v>
      </c>
      <c r="I3" s="37" t="str">
        <f>IFERROR(VLOOKUP(D3,[1]DB!A:F,6,0),"")</f>
        <v>SCECO</v>
      </c>
      <c r="J3" s="37" t="str">
        <f>IFERROR(VLOOKUP(D3,[1]DB!A:G,7,0),"")</f>
        <v>Good</v>
      </c>
      <c r="K3" s="37" t="s">
        <v>39133</v>
      </c>
      <c r="L3" s="37" t="str">
        <f>IFERROR(VLOOKUP(D3,[1]DB!A:I,9,0),"")</f>
        <v>Latis</v>
      </c>
      <c r="M3" s="37"/>
    </row>
    <row r="4" spans="1:13" s="39" customFormat="1" ht="45.75" customHeight="1">
      <c r="A4" s="102" t="s">
        <v>39134</v>
      </c>
      <c r="B4" s="102" t="str">
        <f>IFERROR(VLOOKUP(D4,[1]DB!A:K,11,0),"")</f>
        <v>R5</v>
      </c>
      <c r="C4" s="102">
        <v>1</v>
      </c>
      <c r="D4" s="102" t="s">
        <v>34832</v>
      </c>
      <c r="E4" s="102" t="s">
        <v>39112</v>
      </c>
      <c r="F4" s="103">
        <v>45948.661111111112</v>
      </c>
      <c r="G4" s="104">
        <f t="shared" ref="G4" ca="1" si="1">IFERROR(NOW()-F4,"")</f>
        <v>53.220824537034787</v>
      </c>
      <c r="H4" s="103">
        <v>45948.661111111112</v>
      </c>
      <c r="I4" s="102" t="str">
        <f>IFERROR(VLOOKUP(D4,[1]DB!A:F,6,0),"")</f>
        <v>SCECO</v>
      </c>
      <c r="J4" s="102" t="str">
        <f>IFERROR(VLOOKUP(D4,[1]DB!A:G,7,0),"")</f>
        <v>Dead</v>
      </c>
      <c r="K4" s="102" t="s">
        <v>39135</v>
      </c>
      <c r="L4" s="102" t="str">
        <f>IFERROR(VLOOKUP(D4,[1]DB!A:I,9,0),"")</f>
        <v>Latis</v>
      </c>
      <c r="M4" s="37"/>
    </row>
    <row r="5" spans="1:13" s="39" customFormat="1" ht="30.75">
      <c r="A5" s="102" t="s">
        <v>39136</v>
      </c>
      <c r="B5" s="102" t="str">
        <f>IFERROR(VLOOKUP(D5,[1]DB!A:K,11,0),"")</f>
        <v>R5</v>
      </c>
      <c r="C5" s="102">
        <v>1</v>
      </c>
      <c r="D5" s="102" t="s">
        <v>36592</v>
      </c>
      <c r="E5" s="102" t="s">
        <v>39106</v>
      </c>
      <c r="F5" s="103">
        <v>45981.373298611114</v>
      </c>
      <c r="G5" s="104">
        <f ca="1">IFERROR(NOW()-F5,"")</f>
        <v>20.508637037033623</v>
      </c>
      <c r="H5" s="130">
        <v>45981.360798611109</v>
      </c>
      <c r="I5" s="102" t="str">
        <f>IFERROR(VLOOKUP(D5,[1]DB!A:F,6,0),"")</f>
        <v>SCECO</v>
      </c>
      <c r="J5" s="102" t="str">
        <f>IFERROR(VLOOKUP(D5,[1]DB!A:G,7,0),"")</f>
        <v>Dead</v>
      </c>
      <c r="K5" s="102" t="s">
        <v>39137</v>
      </c>
      <c r="L5" s="102" t="str">
        <f>IFERROR(VLOOKUP(D5,[1]DB!A:I,9,0),"")</f>
        <v>Latis</v>
      </c>
      <c r="M5" s="37"/>
    </row>
    <row r="6" spans="1:13">
      <c r="A6" s="37" t="s">
        <v>39138</v>
      </c>
      <c r="B6" s="37" t="str">
        <f>IFERROR(VLOOKUP(D6,[1]DB!A:K,11,0),"")</f>
        <v>R5</v>
      </c>
      <c r="C6" s="37">
        <v>1</v>
      </c>
      <c r="D6" s="37" t="s">
        <v>37850</v>
      </c>
      <c r="E6" s="37" t="s">
        <v>39106</v>
      </c>
      <c r="F6" s="38">
        <v>45997.107488425929</v>
      </c>
      <c r="G6" s="129">
        <f t="shared" ref="G6" ca="1" si="2">IFERROR(NOW()-F6,"")</f>
        <v>4.7744472222184413</v>
      </c>
      <c r="H6" s="38">
        <v>45997.093599537038</v>
      </c>
      <c r="I6" s="37" t="str">
        <f>IFERROR(VLOOKUP(D6,[1]DB!A:F,6,0),"")</f>
        <v>SCECO</v>
      </c>
      <c r="J6" s="37" t="str">
        <f>IFERROR(VLOOKUP(D6,[1]DB!A:G,7,0),"")</f>
        <v>In progress</v>
      </c>
      <c r="K6" s="37" t="s">
        <v>39139</v>
      </c>
      <c r="L6" s="37" t="str">
        <f>IFERROR(VLOOKUP(D6,[1]DB!A:I,9,0),"")</f>
        <v>Latis</v>
      </c>
      <c r="M6" s="37"/>
    </row>
    <row r="7" spans="1:13">
      <c r="A7" s="37" t="s">
        <v>39140</v>
      </c>
      <c r="B7" s="37" t="str">
        <f>IFERROR(VLOOKUP(D7,[1]DB!A:K,11,0),"")</f>
        <v>R5</v>
      </c>
      <c r="C7" s="37">
        <v>1</v>
      </c>
      <c r="D7" s="99" t="s">
        <v>35439</v>
      </c>
      <c r="E7" s="37" t="s">
        <v>39106</v>
      </c>
      <c r="F7" s="38">
        <v>46001.840150462966</v>
      </c>
      <c r="G7" s="129">
        <f ca="1">IFERROR(NOW()-F7,"")</f>
        <v>4.1785185181652196E-2</v>
      </c>
      <c r="H7" s="38">
        <v>46001.834421296298</v>
      </c>
      <c r="I7" s="37" t="str">
        <f>IFERROR(VLOOKUP(D7,[1]DB!A:F,6,0),"")</f>
        <v>Generator-SG</v>
      </c>
      <c r="J7" s="37" t="str">
        <f>IFERROR(VLOOKUP(D7,[1]DB!A:G,7,0),"")</f>
        <v>Vandalized</v>
      </c>
      <c r="K7" s="37" t="s">
        <v>39141</v>
      </c>
      <c r="L7" s="37" t="str">
        <f>IFERROR(VLOOKUP(D7,[1]DB!A:I,9,0),"")</f>
        <v>Latis</v>
      </c>
      <c r="M7" s="37"/>
    </row>
    <row r="8" spans="1:13">
      <c r="A8" s="37"/>
      <c r="B8" s="37" t="str">
        <f>IFERROR(VLOOKUP(D8,[1]DB!A:K,11,0),"")</f>
        <v/>
      </c>
      <c r="C8" s="37"/>
      <c r="D8" s="151"/>
      <c r="E8" s="37"/>
      <c r="F8" s="38"/>
      <c r="G8" s="129">
        <f ca="1">IFERROR(NOW()-F8,"")</f>
        <v>46001.881935648147</v>
      </c>
      <c r="H8" s="38"/>
      <c r="I8" s="37" t="str">
        <f>IFERROR(VLOOKUP(D8,[1]DB!A:F,6,0),"")</f>
        <v/>
      </c>
      <c r="J8" s="37" t="str">
        <f>IFERROR(VLOOKUP(D8,[1]DB!A:G,7,0),"")</f>
        <v/>
      </c>
      <c r="K8" s="37"/>
      <c r="L8" s="37" t="str">
        <f>IFERROR(VLOOKUP(D8,[1]DB!A:I,9,0),"")</f>
        <v/>
      </c>
      <c r="M8" s="37"/>
    </row>
    <row r="9" spans="1:13">
      <c r="A9" s="37"/>
      <c r="B9" s="37" t="str">
        <f>IFERROR(VLOOKUP(D9,[1]DB!A:K,11,0),"")</f>
        <v/>
      </c>
      <c r="C9" s="37"/>
      <c r="D9"/>
      <c r="E9" s="37"/>
      <c r="F9" s="38"/>
      <c r="G9" s="129">
        <f ca="1">IFERROR(NOW()-F9,"")</f>
        <v>46001.881935648147</v>
      </c>
      <c r="H9" s="38"/>
      <c r="I9" s="37" t="str">
        <f>IFERROR(VLOOKUP(D9,[1]DB!A:F,6,0),"")</f>
        <v/>
      </c>
      <c r="J9" s="37" t="str">
        <f>IFERROR(VLOOKUP(D9,[1]DB!A:G,7,0),"")</f>
        <v/>
      </c>
      <c r="K9" s="37"/>
      <c r="L9" s="37" t="str">
        <f>IFERROR(VLOOKUP(D9,[1]DB!A:I,9,0),"")</f>
        <v/>
      </c>
      <c r="M9" s="37"/>
    </row>
    <row r="10" spans="1:13">
      <c r="A10" s="37"/>
      <c r="B10" s="37" t="str">
        <f>IFERROR(VLOOKUP(D10,[1]DB!A:K,11,0),"")</f>
        <v/>
      </c>
      <c r="C10" s="37"/>
      <c r="D10" s="37"/>
      <c r="E10" s="37"/>
      <c r="F10" s="38"/>
      <c r="G10" s="129">
        <f ca="1">IFERROR(NOW()-F10,"")</f>
        <v>46001.881935648147</v>
      </c>
      <c r="H10" s="38"/>
      <c r="I10" s="37" t="str">
        <f>IFERROR(VLOOKUP(D10,[1]DB!A:F,6,0),"")</f>
        <v/>
      </c>
      <c r="J10" s="37" t="str">
        <f>IFERROR(VLOOKUP(D10,[1]DB!A:G,7,0),"")</f>
        <v/>
      </c>
      <c r="K10" s="37"/>
      <c r="L10" s="37" t="str">
        <f>IFERROR(VLOOKUP(D10,[1]DB!A:I,9,0),"")</f>
        <v/>
      </c>
      <c r="M10" s="37"/>
    </row>
    <row r="11" spans="1:13">
      <c r="A11" s="37"/>
      <c r="B11" s="37" t="str">
        <f>IFERROR(VLOOKUP(D11,[1]DB!A:K,11,0),"")</f>
        <v/>
      </c>
      <c r="C11" s="37"/>
      <c r="D11" s="37"/>
      <c r="E11" s="37"/>
      <c r="F11" s="38"/>
      <c r="G11" s="129">
        <f ca="1">IFERROR(NOW()-F11,"")</f>
        <v>46001.881935648147</v>
      </c>
      <c r="H11" s="38"/>
      <c r="I11" s="37" t="str">
        <f>IFERROR(VLOOKUP(D11,[1]DB!A:F,6,0),"")</f>
        <v/>
      </c>
      <c r="J11" s="37" t="str">
        <f>IFERROR(VLOOKUP(D11,[1]DB!A:G,7,0),"")</f>
        <v/>
      </c>
      <c r="K11" s="37"/>
      <c r="L11" s="37" t="str">
        <f>IFERROR(VLOOKUP(D11,[1]DB!A:I,9,0),"")</f>
        <v/>
      </c>
      <c r="M11" s="37"/>
    </row>
    <row r="12" spans="1:13">
      <c r="A12" s="37"/>
      <c r="B12" s="37" t="str">
        <f>IFERROR(VLOOKUP(D12,[1]DB!A:K,11,0),"")</f>
        <v/>
      </c>
      <c r="C12" s="37"/>
      <c r="D12" s="37"/>
      <c r="E12" s="37"/>
      <c r="F12" s="38"/>
      <c r="G12" s="129">
        <f ca="1">IFERROR(NOW()-F12,"")</f>
        <v>46001.881935648147</v>
      </c>
      <c r="H12" s="38"/>
      <c r="I12" s="37" t="str">
        <f>IFERROR(VLOOKUP(D12,[1]DB!A:F,6,0),"")</f>
        <v/>
      </c>
      <c r="J12" s="37" t="str">
        <f>IFERROR(VLOOKUP(D12,[1]DB!A:G,7,0),"")</f>
        <v/>
      </c>
      <c r="K12" s="37"/>
      <c r="L12" s="37" t="str">
        <f>IFERROR(VLOOKUP(D12,[1]DB!A:I,9,0),"")</f>
        <v/>
      </c>
      <c r="M12" s="37"/>
    </row>
    <row r="13" spans="1:13">
      <c r="A13" s="37"/>
      <c r="B13" s="37" t="str">
        <f>IFERROR(VLOOKUP(D13,[1]DB!A:K,11,0),"")</f>
        <v/>
      </c>
      <c r="C13" s="37"/>
      <c r="D13" s="37"/>
      <c r="E13" s="37"/>
      <c r="F13" s="38"/>
      <c r="G13" s="129">
        <f ca="1">IFERROR(NOW()-F13,"")</f>
        <v>46001.881935648147</v>
      </c>
      <c r="H13" s="38"/>
      <c r="I13" s="37" t="str">
        <f>IFERROR(VLOOKUP(D13,[1]DB!A:F,6,0),"")</f>
        <v/>
      </c>
      <c r="J13" s="37" t="str">
        <f>IFERROR(VLOOKUP(D13,[1]DB!A:G,7,0),"")</f>
        <v/>
      </c>
      <c r="K13" s="37"/>
      <c r="L13" s="37" t="str">
        <f>IFERROR(VLOOKUP(D13,[1]DB!A:I,9,0),"")</f>
        <v/>
      </c>
      <c r="M13" s="37"/>
    </row>
    <row r="14" spans="1:13">
      <c r="A14" s="37"/>
      <c r="B14" s="37" t="str">
        <f>IFERROR(VLOOKUP(D14,[1]DB!A:K,11,0),"")</f>
        <v/>
      </c>
      <c r="C14" s="37"/>
      <c r="D14" s="37"/>
      <c r="E14" s="37"/>
      <c r="F14" s="38"/>
      <c r="G14" s="129">
        <f ca="1">IFERROR(NOW()-F14,"")</f>
        <v>46001.881935648147</v>
      </c>
      <c r="H14" s="38"/>
      <c r="I14" s="37" t="str">
        <f>IFERROR(VLOOKUP(D14,[1]DB!A:F,6,0),"")</f>
        <v/>
      </c>
      <c r="J14" s="37" t="str">
        <f>IFERROR(VLOOKUP(D14,[1]DB!A:G,7,0),"")</f>
        <v/>
      </c>
      <c r="K14" s="37"/>
      <c r="L14" s="37" t="str">
        <f>IFERROR(VLOOKUP(D14,[1]DB!A:I,9,0),"")</f>
        <v/>
      </c>
      <c r="M14" s="37"/>
    </row>
    <row r="15" spans="1:13">
      <c r="A15" s="37"/>
      <c r="B15" s="37" t="str">
        <f>IFERROR(VLOOKUP(D15,[1]DB!A:K,11,0),"")</f>
        <v/>
      </c>
      <c r="C15" s="37"/>
      <c r="D15" s="37"/>
      <c r="E15" s="37"/>
      <c r="F15" s="38"/>
      <c r="G15" s="129">
        <f ca="1">IFERROR(NOW()-F15,"")</f>
        <v>46001.881935648147</v>
      </c>
      <c r="H15" s="38"/>
      <c r="I15" s="37" t="str">
        <f>IFERROR(VLOOKUP(D15,[1]DB!A:F,6,0),"")</f>
        <v/>
      </c>
      <c r="J15" s="37" t="str">
        <f>IFERROR(VLOOKUP(D15,[1]DB!A:G,7,0),"")</f>
        <v/>
      </c>
      <c r="K15" s="37"/>
      <c r="L15" s="37" t="str">
        <f>IFERROR(VLOOKUP(D15,[1]DB!A:I,9,0),"")</f>
        <v/>
      </c>
      <c r="M15" s="37"/>
    </row>
    <row r="16" spans="1:13">
      <c r="A16" s="37"/>
      <c r="B16" s="37" t="str">
        <f>IFERROR(VLOOKUP(D16,[1]DB!A:K,11,0),"")</f>
        <v/>
      </c>
      <c r="C16" s="37"/>
      <c r="D16" s="37"/>
      <c r="E16" s="37"/>
      <c r="F16" s="38"/>
      <c r="G16" s="129">
        <f ca="1">IFERROR(NOW()-F16,"")</f>
        <v>46001.881935648147</v>
      </c>
      <c r="H16" s="38"/>
      <c r="I16" s="37" t="str">
        <f>IFERROR(VLOOKUP(D16,[1]DB!A:F,6,0),"")</f>
        <v/>
      </c>
      <c r="J16" s="37" t="str">
        <f>IFERROR(VLOOKUP(D16,[1]DB!A:G,7,0),"")</f>
        <v/>
      </c>
      <c r="K16" s="37"/>
      <c r="L16" s="37" t="str">
        <f>IFERROR(VLOOKUP(D16,[1]DB!A:I,9,0),"")</f>
        <v/>
      </c>
      <c r="M16" s="37"/>
    </row>
    <row r="17" spans="1:13">
      <c r="A17" s="37"/>
      <c r="B17" s="37" t="str">
        <f>IFERROR(VLOOKUP(D17,[1]DB!A:K,11,0),"")</f>
        <v/>
      </c>
      <c r="C17" s="37"/>
      <c r="D17" s="37"/>
      <c r="E17" s="37"/>
      <c r="F17" s="38"/>
      <c r="G17" s="129">
        <f ca="1">IFERROR(NOW()-F17,"")</f>
        <v>46001.881935648147</v>
      </c>
      <c r="H17" s="38"/>
      <c r="I17" s="37" t="str">
        <f>IFERROR(VLOOKUP(D17,[1]DB!A:F,6,0),"")</f>
        <v/>
      </c>
      <c r="J17" s="37" t="str">
        <f>IFERROR(VLOOKUP(D17,[1]DB!A:G,7,0),"")</f>
        <v/>
      </c>
      <c r="K17" s="37"/>
      <c r="L17" s="37" t="str">
        <f>IFERROR(VLOOKUP(D17,[1]DB!A:I,9,0),"")</f>
        <v/>
      </c>
      <c r="M17" s="37"/>
    </row>
    <row r="18" spans="1:13">
      <c r="A18" s="37"/>
      <c r="B18" s="37" t="str">
        <f>IFERROR(VLOOKUP(D18,[1]DB!A:K,11,0),"")</f>
        <v/>
      </c>
      <c r="C18" s="37"/>
      <c r="D18" s="37"/>
      <c r="E18" s="37"/>
      <c r="F18" s="38"/>
      <c r="G18" s="129">
        <f ca="1">IFERROR(NOW()-F18,"")</f>
        <v>46001.881935648147</v>
      </c>
      <c r="H18" s="38"/>
      <c r="I18" s="37" t="str">
        <f>IFERROR(VLOOKUP(D18,[1]DB!A:F,6,0),"")</f>
        <v/>
      </c>
      <c r="J18" s="37" t="str">
        <f>IFERROR(VLOOKUP(D18,[1]DB!A:G,7,0),"")</f>
        <v/>
      </c>
      <c r="K18" s="37"/>
      <c r="L18" s="37" t="str">
        <f>IFERROR(VLOOKUP(D18,[1]DB!A:I,9,0),"")</f>
        <v/>
      </c>
      <c r="M18" s="37"/>
    </row>
    <row r="19" spans="1:13">
      <c r="A19" s="152"/>
      <c r="B19" s="152" t="str">
        <f>IFERROR(VLOOKUP(D19,[1]DB!A:K,11,0),"")</f>
        <v/>
      </c>
      <c r="C19" s="152"/>
      <c r="D19" s="152"/>
      <c r="E19" s="152"/>
      <c r="F19" s="153"/>
      <c r="G19" s="154">
        <f ca="1">IFERROR(NOW()-F19,"")</f>
        <v>46001.881935648147</v>
      </c>
      <c r="H19" s="153"/>
      <c r="I19" s="152" t="str">
        <f>IFERROR(VLOOKUP(D19,[1]DB!A:F,6,0),"")</f>
        <v/>
      </c>
      <c r="J19" s="152" t="str">
        <f>IFERROR(VLOOKUP(D19,[1]DB!A:G,7,0),"")</f>
        <v/>
      </c>
      <c r="K19" s="152"/>
      <c r="L19" s="152" t="str">
        <f>IFERROR(VLOOKUP(D19,[1]DB!A:I,9,0),"")</f>
        <v/>
      </c>
      <c r="M19" s="152"/>
    </row>
    <row r="20" spans="1:13">
      <c r="A20" s="152"/>
      <c r="B20" s="152" t="str">
        <f>IFERROR(VLOOKUP(D20,[1]DB!A:K,11,0),"")</f>
        <v/>
      </c>
      <c r="C20" s="152"/>
      <c r="D20" s="152"/>
      <c r="E20" s="152"/>
      <c r="F20" s="153"/>
      <c r="G20" s="154">
        <f t="shared" ref="G20:G83" ca="1" si="3">IFERROR(NOW()-F20,"")</f>
        <v>46001.881935648147</v>
      </c>
      <c r="H20" s="153"/>
      <c r="I20" s="152" t="str">
        <f>IFERROR(VLOOKUP(D20,[1]DB!A:F,6,0),"")</f>
        <v/>
      </c>
      <c r="J20" s="152" t="str">
        <f>IFERROR(VLOOKUP(D20,[1]DB!A:G,7,0),"")</f>
        <v/>
      </c>
      <c r="K20" s="152"/>
      <c r="L20" s="152" t="str">
        <f>IFERROR(VLOOKUP(D20,[1]DB!A:I,9,0),"")</f>
        <v/>
      </c>
      <c r="M20" s="152"/>
    </row>
    <row r="21" spans="1:13">
      <c r="A21" s="152"/>
      <c r="B21" s="152" t="str">
        <f>IFERROR(VLOOKUP(D21,[1]DB!A:K,11,0),"")</f>
        <v/>
      </c>
      <c r="C21" s="152"/>
      <c r="D21" s="152"/>
      <c r="E21" s="152"/>
      <c r="F21" s="153"/>
      <c r="G21" s="154">
        <f t="shared" ca="1" si="3"/>
        <v>46001.881935648147</v>
      </c>
      <c r="H21" s="153"/>
      <c r="I21" s="152" t="str">
        <f>IFERROR(VLOOKUP(D21,[1]DB!A:F,6,0),"")</f>
        <v/>
      </c>
      <c r="J21" s="152" t="str">
        <f>IFERROR(VLOOKUP(D21,[1]DB!A:G,7,0),"")</f>
        <v/>
      </c>
      <c r="K21" s="152"/>
      <c r="L21" s="152" t="str">
        <f>IFERROR(VLOOKUP(D21,[1]DB!A:I,9,0),"")</f>
        <v/>
      </c>
      <c r="M21" s="152"/>
    </row>
    <row r="22" spans="1:13">
      <c r="A22" s="152"/>
      <c r="B22" s="152" t="str">
        <f>IFERROR(VLOOKUP(D22,[1]DB!A:K,11,0),"")</f>
        <v/>
      </c>
      <c r="C22" s="152"/>
      <c r="D22" s="152"/>
      <c r="E22" s="152"/>
      <c r="F22" s="153"/>
      <c r="G22" s="154">
        <f t="shared" ca="1" si="3"/>
        <v>46001.881935648147</v>
      </c>
      <c r="H22" s="153"/>
      <c r="I22" s="152" t="str">
        <f>IFERROR(VLOOKUP(D22,[1]DB!A:F,6,0),"")</f>
        <v/>
      </c>
      <c r="J22" s="152" t="str">
        <f>IFERROR(VLOOKUP(D22,[1]DB!A:G,7,0),"")</f>
        <v/>
      </c>
      <c r="K22" s="152"/>
      <c r="L22" s="152" t="str">
        <f>IFERROR(VLOOKUP(D22,[1]DB!A:I,9,0),"")</f>
        <v/>
      </c>
      <c r="M22" s="152"/>
    </row>
    <row r="23" spans="1:13">
      <c r="A23" s="152"/>
      <c r="B23" s="152" t="str">
        <f>IFERROR(VLOOKUP(D23,[1]DB!A:K,11,0),"")</f>
        <v/>
      </c>
      <c r="C23" s="152"/>
      <c r="D23" s="152"/>
      <c r="E23" s="152"/>
      <c r="F23" s="153"/>
      <c r="G23" s="154">
        <f t="shared" ca="1" si="3"/>
        <v>46001.881935648147</v>
      </c>
      <c r="H23" s="153"/>
      <c r="I23" s="152" t="str">
        <f>IFERROR(VLOOKUP(D23,[1]DB!A:F,6,0),"")</f>
        <v/>
      </c>
      <c r="J23" s="152" t="str">
        <f>IFERROR(VLOOKUP(D23,[1]DB!A:G,7,0),"")</f>
        <v/>
      </c>
      <c r="K23" s="152"/>
      <c r="L23" s="152" t="str">
        <f>IFERROR(VLOOKUP(D23,[1]DB!A:I,9,0),"")</f>
        <v/>
      </c>
      <c r="M23" s="152"/>
    </row>
    <row r="24" spans="1:13">
      <c r="A24" s="152"/>
      <c r="B24" s="152" t="str">
        <f>IFERROR(VLOOKUP(D24,[1]DB!A:K,11,0),"")</f>
        <v/>
      </c>
      <c r="C24" s="152"/>
      <c r="D24" s="152"/>
      <c r="E24" s="152"/>
      <c r="F24" s="153"/>
      <c r="G24" s="154">
        <f t="shared" ca="1" si="3"/>
        <v>46001.881935648147</v>
      </c>
      <c r="H24" s="153"/>
      <c r="I24" s="152" t="str">
        <f>IFERROR(VLOOKUP(D24,[1]DB!A:F,6,0),"")</f>
        <v/>
      </c>
      <c r="J24" s="152" t="str">
        <f>IFERROR(VLOOKUP(D24,[1]DB!A:G,7,0),"")</f>
        <v/>
      </c>
      <c r="K24" s="152"/>
      <c r="L24" s="152" t="str">
        <f>IFERROR(VLOOKUP(D24,[1]DB!A:I,9,0),"")</f>
        <v/>
      </c>
      <c r="M24" s="152"/>
    </row>
    <row r="25" spans="1:13">
      <c r="A25" s="152"/>
      <c r="B25" s="152" t="str">
        <f>IFERROR(VLOOKUP(D25,[1]DB!A:K,11,0),"")</f>
        <v/>
      </c>
      <c r="C25" s="152"/>
      <c r="D25" s="152"/>
      <c r="E25" s="152"/>
      <c r="F25" s="153"/>
      <c r="G25" s="154">
        <f t="shared" ca="1" si="3"/>
        <v>46001.881935648147</v>
      </c>
      <c r="H25" s="153"/>
      <c r="I25" s="152" t="str">
        <f>IFERROR(VLOOKUP(D25,[1]DB!A:F,6,0),"")</f>
        <v/>
      </c>
      <c r="J25" s="152" t="str">
        <f>IFERROR(VLOOKUP(D25,[1]DB!A:G,7,0),"")</f>
        <v/>
      </c>
      <c r="K25" s="152"/>
      <c r="L25" s="152" t="str">
        <f>IFERROR(VLOOKUP(D25,[1]DB!A:I,9,0),"")</f>
        <v/>
      </c>
      <c r="M25" s="152"/>
    </row>
    <row r="26" spans="1:13">
      <c r="A26" s="152"/>
      <c r="B26" s="152" t="str">
        <f>IFERROR(VLOOKUP(D26,[1]DB!A:K,11,0),"")</f>
        <v/>
      </c>
      <c r="C26" s="152"/>
      <c r="D26" s="152"/>
      <c r="E26" s="152"/>
      <c r="F26" s="153"/>
      <c r="G26" s="154">
        <f t="shared" ca="1" si="3"/>
        <v>46001.881935648147</v>
      </c>
      <c r="H26" s="153"/>
      <c r="I26" s="152" t="str">
        <f>IFERROR(VLOOKUP(D26,[1]DB!A:F,6,0),"")</f>
        <v/>
      </c>
      <c r="J26" s="152" t="str">
        <f>IFERROR(VLOOKUP(D26,[1]DB!A:G,7,0),"")</f>
        <v/>
      </c>
      <c r="K26" s="152"/>
      <c r="L26" s="152" t="str">
        <f>IFERROR(VLOOKUP(D26,[1]DB!A:I,9,0),"")</f>
        <v/>
      </c>
      <c r="M26" s="152"/>
    </row>
    <row r="27" spans="1:13">
      <c r="A27" s="152"/>
      <c r="B27" s="152" t="str">
        <f>IFERROR(VLOOKUP(D27,[1]DB!A:K,11,0),"")</f>
        <v/>
      </c>
      <c r="C27" s="152"/>
      <c r="D27" s="152"/>
      <c r="E27" s="152"/>
      <c r="F27" s="153"/>
      <c r="G27" s="154">
        <f t="shared" ca="1" si="3"/>
        <v>46001.881935648147</v>
      </c>
      <c r="H27" s="153"/>
      <c r="I27" s="152" t="str">
        <f>IFERROR(VLOOKUP(D27,[1]DB!A:F,6,0),"")</f>
        <v/>
      </c>
      <c r="J27" s="152" t="str">
        <f>IFERROR(VLOOKUP(D27,[1]DB!A:G,7,0),"")</f>
        <v/>
      </c>
      <c r="K27" s="152"/>
      <c r="L27" s="152" t="str">
        <f>IFERROR(VLOOKUP(D27,[1]DB!A:I,9,0),"")</f>
        <v/>
      </c>
      <c r="M27" s="152"/>
    </row>
    <row r="28" spans="1:13">
      <c r="A28" s="152"/>
      <c r="B28" s="152" t="str">
        <f>IFERROR(VLOOKUP(D28,[1]DB!A:K,11,0),"")</f>
        <v/>
      </c>
      <c r="C28" s="152"/>
      <c r="D28" s="152"/>
      <c r="E28" s="152"/>
      <c r="F28" s="153"/>
      <c r="G28" s="154">
        <f t="shared" ca="1" si="3"/>
        <v>46001.881935648147</v>
      </c>
      <c r="H28" s="153"/>
      <c r="I28" s="152" t="str">
        <f>IFERROR(VLOOKUP(D28,[1]DB!A:F,6,0),"")</f>
        <v/>
      </c>
      <c r="J28" s="152" t="str">
        <f>IFERROR(VLOOKUP(D28,[1]DB!A:G,7,0),"")</f>
        <v/>
      </c>
      <c r="K28" s="152"/>
      <c r="L28" s="152" t="str">
        <f>IFERROR(VLOOKUP(D28,[1]DB!A:I,9,0),"")</f>
        <v/>
      </c>
      <c r="M28" s="152"/>
    </row>
    <row r="29" spans="1:13">
      <c r="A29" s="152"/>
      <c r="B29" s="152" t="str">
        <f>IFERROR(VLOOKUP(D29,[1]DB!A:K,11,0),"")</f>
        <v/>
      </c>
      <c r="C29" s="152"/>
      <c r="D29" s="152"/>
      <c r="E29" s="152"/>
      <c r="F29" s="153"/>
      <c r="G29" s="154">
        <f t="shared" ca="1" si="3"/>
        <v>46001.881935648147</v>
      </c>
      <c r="H29" s="153"/>
      <c r="I29" s="152" t="str">
        <f>IFERROR(VLOOKUP(D29,[1]DB!A:F,6,0),"")</f>
        <v/>
      </c>
      <c r="J29" s="152" t="str">
        <f>IFERROR(VLOOKUP(D29,[1]DB!A:G,7,0),"")</f>
        <v/>
      </c>
      <c r="K29" s="152"/>
      <c r="L29" s="152" t="str">
        <f>IFERROR(VLOOKUP(D29,[1]DB!A:I,9,0),"")</f>
        <v/>
      </c>
      <c r="M29" s="152"/>
    </row>
    <row r="30" spans="1:13">
      <c r="A30" s="152"/>
      <c r="B30" s="152" t="str">
        <f>IFERROR(VLOOKUP(D30,[1]DB!A:K,11,0),"")</f>
        <v/>
      </c>
      <c r="C30" s="152"/>
      <c r="D30" s="152"/>
      <c r="E30" s="152"/>
      <c r="F30" s="153"/>
      <c r="G30" s="154">
        <f t="shared" ca="1" si="3"/>
        <v>46001.881935648147</v>
      </c>
      <c r="H30" s="153"/>
      <c r="I30" s="152" t="str">
        <f>IFERROR(VLOOKUP(D30,[1]DB!A:F,6,0),"")</f>
        <v/>
      </c>
      <c r="J30" s="152" t="str">
        <f>IFERROR(VLOOKUP(D30,[1]DB!A:G,7,0),"")</f>
        <v/>
      </c>
      <c r="K30" s="152"/>
      <c r="L30" s="152" t="str">
        <f>IFERROR(VLOOKUP(D30,[1]DB!A:I,9,0),"")</f>
        <v/>
      </c>
      <c r="M30" s="152"/>
    </row>
    <row r="31" spans="1:13">
      <c r="A31" s="152"/>
      <c r="B31" s="152" t="str">
        <f>IFERROR(VLOOKUP(D31,[1]DB!A:K,11,0),"")</f>
        <v/>
      </c>
      <c r="C31" s="152"/>
      <c r="D31" s="152"/>
      <c r="E31" s="152"/>
      <c r="F31" s="153"/>
      <c r="G31" s="154">
        <f t="shared" ca="1" si="3"/>
        <v>46001.881935648147</v>
      </c>
      <c r="H31" s="153"/>
      <c r="I31" s="152" t="str">
        <f>IFERROR(VLOOKUP(D31,[1]DB!A:F,6,0),"")</f>
        <v/>
      </c>
      <c r="J31" s="152" t="str">
        <f>IFERROR(VLOOKUP(D31,[1]DB!A:G,7,0),"")</f>
        <v/>
      </c>
      <c r="K31" s="152"/>
      <c r="L31" s="152" t="str">
        <f>IFERROR(VLOOKUP(D31,[1]DB!A:I,9,0),"")</f>
        <v/>
      </c>
      <c r="M31" s="152"/>
    </row>
    <row r="32" spans="1:13">
      <c r="A32" s="152"/>
      <c r="B32" s="152" t="str">
        <f>IFERROR(VLOOKUP(D32,[1]DB!A:K,11,0),"")</f>
        <v/>
      </c>
      <c r="C32" s="152"/>
      <c r="D32" s="152"/>
      <c r="E32" s="152"/>
      <c r="F32" s="153"/>
      <c r="G32" s="154">
        <f t="shared" ca="1" si="3"/>
        <v>46001.881935648147</v>
      </c>
      <c r="H32" s="153"/>
      <c r="I32" s="152" t="str">
        <f>IFERROR(VLOOKUP(D32,[1]DB!A:F,6,0),"")</f>
        <v/>
      </c>
      <c r="J32" s="152" t="str">
        <f>IFERROR(VLOOKUP(D32,[1]DB!A:G,7,0),"")</f>
        <v/>
      </c>
      <c r="K32" s="152"/>
      <c r="L32" s="152" t="str">
        <f>IFERROR(VLOOKUP(D32,[1]DB!A:I,9,0),"")</f>
        <v/>
      </c>
      <c r="M32" s="152"/>
    </row>
    <row r="33" spans="1:13">
      <c r="A33" s="152"/>
      <c r="B33" s="152" t="str">
        <f>IFERROR(VLOOKUP(D33,[1]DB!A:K,11,0),"")</f>
        <v/>
      </c>
      <c r="C33" s="152"/>
      <c r="D33" s="152"/>
      <c r="E33" s="152"/>
      <c r="F33" s="153"/>
      <c r="G33" s="154">
        <f t="shared" ca="1" si="3"/>
        <v>46001.881935648147</v>
      </c>
      <c r="H33" s="153"/>
      <c r="I33" s="152" t="str">
        <f>IFERROR(VLOOKUP(D33,[1]DB!A:F,6,0),"")</f>
        <v/>
      </c>
      <c r="J33" s="152" t="str">
        <f>IFERROR(VLOOKUP(D33,[1]DB!A:G,7,0),"")</f>
        <v/>
      </c>
      <c r="K33" s="152"/>
      <c r="L33" s="152" t="str">
        <f>IFERROR(VLOOKUP(D33,[1]DB!A:I,9,0),"")</f>
        <v/>
      </c>
      <c r="M33" s="152"/>
    </row>
    <row r="34" spans="1:13">
      <c r="A34" s="152"/>
      <c r="B34" s="152" t="str">
        <f>IFERROR(VLOOKUP(D34,[1]DB!A:K,11,0),"")</f>
        <v/>
      </c>
      <c r="C34" s="152"/>
      <c r="D34" s="152"/>
      <c r="E34" s="152"/>
      <c r="F34" s="153"/>
      <c r="G34" s="154">
        <f t="shared" ca="1" si="3"/>
        <v>46001.881935648147</v>
      </c>
      <c r="H34" s="153"/>
      <c r="I34" s="152" t="str">
        <f>IFERROR(VLOOKUP(D34,[1]DB!A:F,6,0),"")</f>
        <v/>
      </c>
      <c r="J34" s="152" t="str">
        <f>IFERROR(VLOOKUP(D34,[1]DB!A:G,7,0),"")</f>
        <v/>
      </c>
      <c r="K34" s="152"/>
      <c r="L34" s="152" t="str">
        <f>IFERROR(VLOOKUP(D34,[1]DB!A:I,9,0),"")</f>
        <v/>
      </c>
      <c r="M34" s="152"/>
    </row>
    <row r="35" spans="1:13">
      <c r="A35" s="152"/>
      <c r="B35" s="152" t="str">
        <f>IFERROR(VLOOKUP(D35,[1]DB!A:K,11,0),"")</f>
        <v/>
      </c>
      <c r="C35" s="152"/>
      <c r="D35" s="152"/>
      <c r="E35" s="152"/>
      <c r="F35" s="153"/>
      <c r="G35" s="154">
        <f t="shared" ca="1" si="3"/>
        <v>46001.881935648147</v>
      </c>
      <c r="H35" s="153"/>
      <c r="I35" s="152" t="str">
        <f>IFERROR(VLOOKUP(D35,[1]DB!A:F,6,0),"")</f>
        <v/>
      </c>
      <c r="J35" s="152" t="str">
        <f>IFERROR(VLOOKUP(D35,[1]DB!A:G,7,0),"")</f>
        <v/>
      </c>
      <c r="K35" s="152"/>
      <c r="L35" s="152" t="str">
        <f>IFERROR(VLOOKUP(D35,[1]DB!A:I,9,0),"")</f>
        <v/>
      </c>
      <c r="M35" s="152"/>
    </row>
    <row r="36" spans="1:13">
      <c r="A36" s="152"/>
      <c r="B36" s="152" t="str">
        <f>IFERROR(VLOOKUP(D36,[1]DB!A:K,11,0),"")</f>
        <v/>
      </c>
      <c r="C36" s="152"/>
      <c r="D36" s="152"/>
      <c r="E36" s="152"/>
      <c r="F36" s="153"/>
      <c r="G36" s="154">
        <f t="shared" ca="1" si="3"/>
        <v>46001.881935648147</v>
      </c>
      <c r="H36" s="153"/>
      <c r="I36" s="152" t="str">
        <f>IFERROR(VLOOKUP(D36,[1]DB!A:F,6,0),"")</f>
        <v/>
      </c>
      <c r="J36" s="152" t="str">
        <f>IFERROR(VLOOKUP(D36,[1]DB!A:G,7,0),"")</f>
        <v/>
      </c>
      <c r="K36" s="152"/>
      <c r="L36" s="152" t="str">
        <f>IFERROR(VLOOKUP(D36,[1]DB!A:I,9,0),"")</f>
        <v/>
      </c>
      <c r="M36" s="152"/>
    </row>
    <row r="37" spans="1:13">
      <c r="A37" s="152"/>
      <c r="B37" s="152" t="str">
        <f>IFERROR(VLOOKUP(D37,[1]DB!A:K,11,0),"")</f>
        <v/>
      </c>
      <c r="C37" s="152"/>
      <c r="D37" s="152"/>
      <c r="E37" s="152"/>
      <c r="F37" s="153"/>
      <c r="G37" s="154">
        <f t="shared" ca="1" si="3"/>
        <v>46001.881935648147</v>
      </c>
      <c r="H37" s="153"/>
      <c r="I37" s="152" t="str">
        <f>IFERROR(VLOOKUP(D37,[1]DB!A:F,6,0),"")</f>
        <v/>
      </c>
      <c r="J37" s="152" t="str">
        <f>IFERROR(VLOOKUP(D37,[1]DB!A:G,7,0),"")</f>
        <v/>
      </c>
      <c r="K37" s="152"/>
      <c r="L37" s="152" t="str">
        <f>IFERROR(VLOOKUP(D37,[1]DB!A:I,9,0),"")</f>
        <v/>
      </c>
      <c r="M37" s="152"/>
    </row>
    <row r="38" spans="1:13">
      <c r="A38" s="152"/>
      <c r="B38" s="152" t="str">
        <f>IFERROR(VLOOKUP(D38,[1]DB!A:K,11,0),"")</f>
        <v/>
      </c>
      <c r="C38" s="152"/>
      <c r="D38" s="152"/>
      <c r="E38" s="152"/>
      <c r="F38" s="153"/>
      <c r="G38" s="154">
        <f t="shared" ca="1" si="3"/>
        <v>46001.881935648147</v>
      </c>
      <c r="H38" s="153"/>
      <c r="I38" s="152" t="str">
        <f>IFERROR(VLOOKUP(D38,[1]DB!A:F,6,0),"")</f>
        <v/>
      </c>
      <c r="J38" s="152" t="str">
        <f>IFERROR(VLOOKUP(D38,[1]DB!A:G,7,0),"")</f>
        <v/>
      </c>
      <c r="K38" s="152"/>
      <c r="L38" s="152" t="str">
        <f>IFERROR(VLOOKUP(D38,[1]DB!A:I,9,0),"")</f>
        <v/>
      </c>
      <c r="M38" s="152"/>
    </row>
    <row r="39" spans="1:13">
      <c r="A39" s="152"/>
      <c r="B39" s="152" t="str">
        <f>IFERROR(VLOOKUP(D39,[1]DB!A:K,11,0),"")</f>
        <v/>
      </c>
      <c r="C39" s="152"/>
      <c r="D39" s="152"/>
      <c r="E39" s="152"/>
      <c r="F39" s="153"/>
      <c r="G39" s="154">
        <f t="shared" ca="1" si="3"/>
        <v>46001.881935648147</v>
      </c>
      <c r="H39" s="153"/>
      <c r="I39" s="152" t="str">
        <f>IFERROR(VLOOKUP(D39,[1]DB!A:F,6,0),"")</f>
        <v/>
      </c>
      <c r="J39" s="152" t="str">
        <f>IFERROR(VLOOKUP(D39,[1]DB!A:G,7,0),"")</f>
        <v/>
      </c>
      <c r="K39" s="152"/>
      <c r="L39" s="152" t="str">
        <f>IFERROR(VLOOKUP(D39,[1]DB!A:I,9,0),"")</f>
        <v/>
      </c>
      <c r="M39" s="152"/>
    </row>
    <row r="40" spans="1:13">
      <c r="A40" s="152"/>
      <c r="B40" s="152" t="str">
        <f>IFERROR(VLOOKUP(D40,[1]DB!A:K,11,0),"")</f>
        <v/>
      </c>
      <c r="C40" s="152"/>
      <c r="D40" s="152"/>
      <c r="E40" s="152"/>
      <c r="F40" s="153"/>
      <c r="G40" s="154">
        <f t="shared" ca="1" si="3"/>
        <v>46001.881935648147</v>
      </c>
      <c r="H40" s="153"/>
      <c r="I40" s="152" t="str">
        <f>IFERROR(VLOOKUP(D40,[1]DB!A:F,6,0),"")</f>
        <v/>
      </c>
      <c r="J40" s="152" t="str">
        <f>IFERROR(VLOOKUP(D40,[1]DB!A:G,7,0),"")</f>
        <v/>
      </c>
      <c r="K40" s="152"/>
      <c r="L40" s="152" t="str">
        <f>IFERROR(VLOOKUP(D40,[1]DB!A:I,9,0),"")</f>
        <v/>
      </c>
      <c r="M40" s="152"/>
    </row>
    <row r="41" spans="1:13">
      <c r="A41" s="152"/>
      <c r="B41" s="152" t="str">
        <f>IFERROR(VLOOKUP(D41,[1]DB!A:K,11,0),"")</f>
        <v/>
      </c>
      <c r="C41" s="152"/>
      <c r="D41" s="152"/>
      <c r="E41" s="152"/>
      <c r="F41" s="153"/>
      <c r="G41" s="154">
        <f t="shared" ca="1" si="3"/>
        <v>46001.881935648147</v>
      </c>
      <c r="H41" s="153"/>
      <c r="I41" s="152" t="str">
        <f>IFERROR(VLOOKUP(D41,[1]DB!A:F,6,0),"")</f>
        <v/>
      </c>
      <c r="J41" s="152" t="str">
        <f>IFERROR(VLOOKUP(D41,[1]DB!A:G,7,0),"")</f>
        <v/>
      </c>
      <c r="K41" s="152"/>
      <c r="L41" s="152" t="str">
        <f>IFERROR(VLOOKUP(D41,[1]DB!A:I,9,0),"")</f>
        <v/>
      </c>
      <c r="M41" s="152"/>
    </row>
    <row r="42" spans="1:13">
      <c r="A42" s="152"/>
      <c r="B42" s="152" t="str">
        <f>IFERROR(VLOOKUP(D42,[1]DB!A:K,11,0),"")</f>
        <v/>
      </c>
      <c r="C42" s="152"/>
      <c r="D42" s="152"/>
      <c r="E42" s="152"/>
      <c r="F42" s="153"/>
      <c r="G42" s="154">
        <f t="shared" ca="1" si="3"/>
        <v>46001.881935648147</v>
      </c>
      <c r="H42" s="153"/>
      <c r="I42" s="152" t="str">
        <f>IFERROR(VLOOKUP(D42,[1]DB!A:F,6,0),"")</f>
        <v/>
      </c>
      <c r="J42" s="152" t="str">
        <f>IFERROR(VLOOKUP(D42,[1]DB!A:G,7,0),"")</f>
        <v/>
      </c>
      <c r="K42" s="152"/>
      <c r="L42" s="152" t="str">
        <f>IFERROR(VLOOKUP(D42,[1]DB!A:I,9,0),"")</f>
        <v/>
      </c>
      <c r="M42" s="152"/>
    </row>
    <row r="43" spans="1:13">
      <c r="A43" s="152"/>
      <c r="B43" s="152" t="str">
        <f>IFERROR(VLOOKUP(D43,[1]DB!A:K,11,0),"")</f>
        <v/>
      </c>
      <c r="C43" s="152"/>
      <c r="D43" s="152"/>
      <c r="E43" s="152"/>
      <c r="F43" s="153"/>
      <c r="G43" s="154">
        <f t="shared" ca="1" si="3"/>
        <v>46001.881935648147</v>
      </c>
      <c r="H43" s="153"/>
      <c r="I43" s="152" t="str">
        <f>IFERROR(VLOOKUP(D43,[1]DB!A:F,6,0),"")</f>
        <v/>
      </c>
      <c r="J43" s="152" t="str">
        <f>IFERROR(VLOOKUP(D43,[1]DB!A:G,7,0),"")</f>
        <v/>
      </c>
      <c r="K43" s="152"/>
      <c r="L43" s="152" t="str">
        <f>IFERROR(VLOOKUP(D43,[1]DB!A:I,9,0),"")</f>
        <v/>
      </c>
      <c r="M43" s="152"/>
    </row>
    <row r="44" spans="1:13">
      <c r="A44" s="152"/>
      <c r="B44" s="152" t="str">
        <f>IFERROR(VLOOKUP(D44,[1]DB!A:K,11,0),"")</f>
        <v/>
      </c>
      <c r="C44" s="152"/>
      <c r="D44" s="152"/>
      <c r="E44" s="152"/>
      <c r="F44" s="153"/>
      <c r="G44" s="154">
        <f t="shared" ca="1" si="3"/>
        <v>46001.881935648147</v>
      </c>
      <c r="H44" s="153"/>
      <c r="I44" s="152" t="str">
        <f>IFERROR(VLOOKUP(D44,[1]DB!A:F,6,0),"")</f>
        <v/>
      </c>
      <c r="J44" s="152" t="str">
        <f>IFERROR(VLOOKUP(D44,[1]DB!A:G,7,0),"")</f>
        <v/>
      </c>
      <c r="K44" s="152"/>
      <c r="L44" s="152" t="str">
        <f>IFERROR(VLOOKUP(D44,[1]DB!A:I,9,0),"")</f>
        <v/>
      </c>
      <c r="M44" s="152"/>
    </row>
    <row r="45" spans="1:13">
      <c r="A45" s="152"/>
      <c r="B45" s="152" t="str">
        <f>IFERROR(VLOOKUP(D45,[1]DB!A:K,11,0),"")</f>
        <v/>
      </c>
      <c r="C45" s="152"/>
      <c r="D45" s="152"/>
      <c r="E45" s="152"/>
      <c r="F45" s="153"/>
      <c r="G45" s="154">
        <f t="shared" ca="1" si="3"/>
        <v>46001.881935648147</v>
      </c>
      <c r="H45" s="153"/>
      <c r="I45" s="152" t="str">
        <f>IFERROR(VLOOKUP(D45,[1]DB!A:F,6,0),"")</f>
        <v/>
      </c>
      <c r="J45" s="152" t="str">
        <f>IFERROR(VLOOKUP(D45,[1]DB!A:G,7,0),"")</f>
        <v/>
      </c>
      <c r="K45" s="152"/>
      <c r="L45" s="152" t="str">
        <f>IFERROR(VLOOKUP(D45,[1]DB!A:I,9,0),"")</f>
        <v/>
      </c>
      <c r="M45" s="152"/>
    </row>
    <row r="46" spans="1:13">
      <c r="A46" s="152"/>
      <c r="B46" s="152" t="str">
        <f>IFERROR(VLOOKUP(D46,[1]DB!A:K,11,0),"")</f>
        <v/>
      </c>
      <c r="C46" s="152"/>
      <c r="D46" s="152"/>
      <c r="E46" s="152"/>
      <c r="F46" s="153"/>
      <c r="G46" s="154">
        <f t="shared" ca="1" si="3"/>
        <v>46001.881935648147</v>
      </c>
      <c r="H46" s="153"/>
      <c r="I46" s="152" t="str">
        <f>IFERROR(VLOOKUP(D46,[1]DB!A:F,6,0),"")</f>
        <v/>
      </c>
      <c r="J46" s="152" t="str">
        <f>IFERROR(VLOOKUP(D46,[1]DB!A:G,7,0),"")</f>
        <v/>
      </c>
      <c r="K46" s="152"/>
      <c r="L46" s="152" t="str">
        <f>IFERROR(VLOOKUP(D46,[1]DB!A:I,9,0),"")</f>
        <v/>
      </c>
      <c r="M46" s="152"/>
    </row>
    <row r="47" spans="1:13">
      <c r="A47" s="152"/>
      <c r="B47" s="152" t="str">
        <f>IFERROR(VLOOKUP(D47,[1]DB!A:K,11,0),"")</f>
        <v/>
      </c>
      <c r="C47" s="152"/>
      <c r="D47" s="152"/>
      <c r="E47" s="152"/>
      <c r="F47" s="153"/>
      <c r="G47" s="154">
        <f t="shared" ca="1" si="3"/>
        <v>46001.881935648147</v>
      </c>
      <c r="H47" s="153"/>
      <c r="I47" s="152" t="str">
        <f>IFERROR(VLOOKUP(D47,[1]DB!A:F,6,0),"")</f>
        <v/>
      </c>
      <c r="J47" s="152" t="str">
        <f>IFERROR(VLOOKUP(D47,[1]DB!A:G,7,0),"")</f>
        <v/>
      </c>
      <c r="K47" s="152"/>
      <c r="L47" s="152" t="str">
        <f>IFERROR(VLOOKUP(D47,[1]DB!A:I,9,0),"")</f>
        <v/>
      </c>
      <c r="M47" s="152"/>
    </row>
    <row r="48" spans="1:13">
      <c r="A48" s="152"/>
      <c r="B48" s="152" t="str">
        <f>IFERROR(VLOOKUP(D48,[1]DB!A:K,11,0),"")</f>
        <v/>
      </c>
      <c r="C48" s="152"/>
      <c r="D48" s="152"/>
      <c r="E48" s="152"/>
      <c r="F48" s="153"/>
      <c r="G48" s="154">
        <f t="shared" ca="1" si="3"/>
        <v>46001.881935648147</v>
      </c>
      <c r="H48" s="153"/>
      <c r="I48" s="152" t="str">
        <f>IFERROR(VLOOKUP(D48,[1]DB!A:F,6,0),"")</f>
        <v/>
      </c>
      <c r="J48" s="152" t="str">
        <f>IFERROR(VLOOKUP(D48,[1]DB!A:G,7,0),"")</f>
        <v/>
      </c>
      <c r="K48" s="152"/>
      <c r="L48" s="152" t="str">
        <f>IFERROR(VLOOKUP(D48,[1]DB!A:I,9,0),"")</f>
        <v/>
      </c>
      <c r="M48" s="152"/>
    </row>
    <row r="49" spans="1:13">
      <c r="A49" s="152"/>
      <c r="B49" s="152" t="str">
        <f>IFERROR(VLOOKUP(D49,[1]DB!A:K,11,0),"")</f>
        <v/>
      </c>
      <c r="C49" s="152"/>
      <c r="D49" s="152"/>
      <c r="E49" s="152"/>
      <c r="F49" s="153"/>
      <c r="G49" s="154">
        <f t="shared" ca="1" si="3"/>
        <v>46001.881935648147</v>
      </c>
      <c r="H49" s="153"/>
      <c r="I49" s="152" t="str">
        <f>IFERROR(VLOOKUP(D49,[1]DB!A:F,6,0),"")</f>
        <v/>
      </c>
      <c r="J49" s="152" t="str">
        <f>IFERROR(VLOOKUP(D49,[1]DB!A:G,7,0),"")</f>
        <v/>
      </c>
      <c r="K49" s="152"/>
      <c r="L49" s="152" t="str">
        <f>IFERROR(VLOOKUP(D49,[1]DB!A:I,9,0),"")</f>
        <v/>
      </c>
      <c r="M49" s="152"/>
    </row>
    <row r="50" spans="1:13">
      <c r="A50" s="152"/>
      <c r="B50" s="152" t="str">
        <f>IFERROR(VLOOKUP(D50,[1]DB!A:K,11,0),"")</f>
        <v/>
      </c>
      <c r="C50" s="152"/>
      <c r="D50" s="152"/>
      <c r="E50" s="152"/>
      <c r="F50" s="153"/>
      <c r="G50" s="154">
        <f t="shared" ca="1" si="3"/>
        <v>46001.881935648147</v>
      </c>
      <c r="H50" s="153"/>
      <c r="I50" s="152" t="str">
        <f>IFERROR(VLOOKUP(D50,[1]DB!A:F,6,0),"")</f>
        <v/>
      </c>
      <c r="J50" s="152" t="str">
        <f>IFERROR(VLOOKUP(D50,[1]DB!A:G,7,0),"")</f>
        <v/>
      </c>
      <c r="K50" s="152"/>
      <c r="L50" s="152" t="str">
        <f>IFERROR(VLOOKUP(D50,[1]DB!A:I,9,0),"")</f>
        <v/>
      </c>
      <c r="M50" s="152"/>
    </row>
    <row r="51" spans="1:13">
      <c r="A51" s="152"/>
      <c r="B51" s="152" t="str">
        <f>IFERROR(VLOOKUP(D51,[1]DB!A:K,11,0),"")</f>
        <v/>
      </c>
      <c r="C51" s="152"/>
      <c r="D51" s="152"/>
      <c r="E51" s="152"/>
      <c r="F51" s="153"/>
      <c r="G51" s="154">
        <f t="shared" ca="1" si="3"/>
        <v>46001.881935648147</v>
      </c>
      <c r="H51" s="153"/>
      <c r="I51" s="152" t="str">
        <f>IFERROR(VLOOKUP(D51,[1]DB!A:F,6,0),"")</f>
        <v/>
      </c>
      <c r="J51" s="152" t="str">
        <f>IFERROR(VLOOKUP(D51,[1]DB!A:G,7,0),"")</f>
        <v/>
      </c>
      <c r="K51" s="152"/>
      <c r="L51" s="152" t="str">
        <f>IFERROR(VLOOKUP(D51,[1]DB!A:I,9,0),"")</f>
        <v/>
      </c>
      <c r="M51" s="152"/>
    </row>
    <row r="52" spans="1:13">
      <c r="A52" s="152"/>
      <c r="B52" s="152" t="str">
        <f>IFERROR(VLOOKUP(D52,[1]DB!A:K,11,0),"")</f>
        <v/>
      </c>
      <c r="C52" s="152"/>
      <c r="D52" s="152"/>
      <c r="E52" s="152"/>
      <c r="F52" s="153"/>
      <c r="G52" s="154">
        <f t="shared" ca="1" si="3"/>
        <v>46001.881935648147</v>
      </c>
      <c r="H52" s="153"/>
      <c r="I52" s="152" t="str">
        <f>IFERROR(VLOOKUP(D52,[1]DB!A:F,6,0),"")</f>
        <v/>
      </c>
      <c r="J52" s="152" t="str">
        <f>IFERROR(VLOOKUP(D52,[1]DB!A:G,7,0),"")</f>
        <v/>
      </c>
      <c r="K52" s="152"/>
      <c r="L52" s="152" t="str">
        <f>IFERROR(VLOOKUP(D52,[1]DB!A:I,9,0),"")</f>
        <v/>
      </c>
      <c r="M52" s="152"/>
    </row>
    <row r="53" spans="1:13">
      <c r="A53" s="152"/>
      <c r="B53" s="152" t="str">
        <f>IFERROR(VLOOKUP(D53,[1]DB!A:K,11,0),"")</f>
        <v/>
      </c>
      <c r="C53" s="152"/>
      <c r="D53" s="152"/>
      <c r="E53" s="152"/>
      <c r="F53" s="153"/>
      <c r="G53" s="154">
        <f t="shared" ca="1" si="3"/>
        <v>46001.881935648147</v>
      </c>
      <c r="H53" s="153"/>
      <c r="I53" s="152" t="str">
        <f>IFERROR(VLOOKUP(D53,[1]DB!A:F,6,0),"")</f>
        <v/>
      </c>
      <c r="J53" s="152" t="str">
        <f>IFERROR(VLOOKUP(D53,[1]DB!A:G,7,0),"")</f>
        <v/>
      </c>
      <c r="K53" s="152"/>
      <c r="L53" s="152" t="str">
        <f>IFERROR(VLOOKUP(D53,[1]DB!A:I,9,0),"")</f>
        <v/>
      </c>
      <c r="M53" s="152"/>
    </row>
    <row r="54" spans="1:13">
      <c r="A54" s="152"/>
      <c r="B54" s="152" t="str">
        <f>IFERROR(VLOOKUP(D54,[1]DB!A:K,11,0),"")</f>
        <v/>
      </c>
      <c r="C54" s="152"/>
      <c r="D54" s="152"/>
      <c r="E54" s="152"/>
      <c r="F54" s="153"/>
      <c r="G54" s="154">
        <f t="shared" ca="1" si="3"/>
        <v>46001.881935648147</v>
      </c>
      <c r="H54" s="153"/>
      <c r="I54" s="152" t="str">
        <f>IFERROR(VLOOKUP(D54,[1]DB!A:F,6,0),"")</f>
        <v/>
      </c>
      <c r="J54" s="152" t="str">
        <f>IFERROR(VLOOKUP(D54,[1]DB!A:G,7,0),"")</f>
        <v/>
      </c>
      <c r="K54" s="152"/>
      <c r="L54" s="152" t="str">
        <f>IFERROR(VLOOKUP(D54,[1]DB!A:I,9,0),"")</f>
        <v/>
      </c>
      <c r="M54" s="152"/>
    </row>
    <row r="55" spans="1:13">
      <c r="A55" s="152"/>
      <c r="B55" s="152" t="str">
        <f>IFERROR(VLOOKUP(D55,[1]DB!A:K,11,0),"")</f>
        <v/>
      </c>
      <c r="C55" s="152"/>
      <c r="D55" s="152"/>
      <c r="E55" s="152"/>
      <c r="F55" s="153"/>
      <c r="G55" s="154">
        <f t="shared" ca="1" si="3"/>
        <v>46001.881935648147</v>
      </c>
      <c r="H55" s="153"/>
      <c r="I55" s="152" t="str">
        <f>IFERROR(VLOOKUP(D55,[1]DB!A:F,6,0),"")</f>
        <v/>
      </c>
      <c r="J55" s="152" t="str">
        <f>IFERROR(VLOOKUP(D55,[1]DB!A:G,7,0),"")</f>
        <v/>
      </c>
      <c r="K55" s="152"/>
      <c r="L55" s="152" t="str">
        <f>IFERROR(VLOOKUP(D55,[1]DB!A:I,9,0),"")</f>
        <v/>
      </c>
      <c r="M55" s="152"/>
    </row>
    <row r="56" spans="1:13">
      <c r="A56" s="152"/>
      <c r="B56" s="152" t="str">
        <f>IFERROR(VLOOKUP(D56,[1]DB!A:K,11,0),"")</f>
        <v/>
      </c>
      <c r="C56" s="152"/>
      <c r="D56" s="152"/>
      <c r="E56" s="152"/>
      <c r="F56" s="153"/>
      <c r="G56" s="154">
        <f t="shared" ca="1" si="3"/>
        <v>46001.881935648147</v>
      </c>
      <c r="H56" s="153"/>
      <c r="I56" s="152" t="str">
        <f>IFERROR(VLOOKUP(D56,[1]DB!A:F,6,0),"")</f>
        <v/>
      </c>
      <c r="J56" s="152" t="str">
        <f>IFERROR(VLOOKUP(D56,[1]DB!A:G,7,0),"")</f>
        <v/>
      </c>
      <c r="K56" s="152"/>
      <c r="L56" s="152" t="str">
        <f>IFERROR(VLOOKUP(D56,[1]DB!A:I,9,0),"")</f>
        <v/>
      </c>
      <c r="M56" s="152"/>
    </row>
    <row r="57" spans="1:13">
      <c r="A57" s="152"/>
      <c r="B57" s="152" t="str">
        <f>IFERROR(VLOOKUP(D57,[1]DB!A:K,11,0),"")</f>
        <v/>
      </c>
      <c r="C57" s="152"/>
      <c r="D57" s="152"/>
      <c r="E57" s="152"/>
      <c r="F57" s="153"/>
      <c r="G57" s="154">
        <f t="shared" ca="1" si="3"/>
        <v>46001.881935648147</v>
      </c>
      <c r="H57" s="153"/>
      <c r="I57" s="152" t="str">
        <f>IFERROR(VLOOKUP(D57,[1]DB!A:F,6,0),"")</f>
        <v/>
      </c>
      <c r="J57" s="152" t="str">
        <f>IFERROR(VLOOKUP(D57,[1]DB!A:G,7,0),"")</f>
        <v/>
      </c>
      <c r="K57" s="152"/>
      <c r="L57" s="152" t="str">
        <f>IFERROR(VLOOKUP(D57,[1]DB!A:I,9,0),"")</f>
        <v/>
      </c>
      <c r="M57" s="152"/>
    </row>
    <row r="58" spans="1:13">
      <c r="A58" s="152"/>
      <c r="B58" s="152" t="str">
        <f>IFERROR(VLOOKUP(D58,[1]DB!A:K,11,0),"")</f>
        <v/>
      </c>
      <c r="C58" s="152"/>
      <c r="D58" s="152"/>
      <c r="E58" s="152"/>
      <c r="F58" s="153"/>
      <c r="G58" s="154">
        <f t="shared" ca="1" si="3"/>
        <v>46001.881935648147</v>
      </c>
      <c r="H58" s="153"/>
      <c r="I58" s="152" t="str">
        <f>IFERROR(VLOOKUP(D58,[1]DB!A:F,6,0),"")</f>
        <v/>
      </c>
      <c r="J58" s="152" t="str">
        <f>IFERROR(VLOOKUP(D58,[1]DB!A:G,7,0),"")</f>
        <v/>
      </c>
      <c r="K58" s="152"/>
      <c r="L58" s="152" t="str">
        <f>IFERROR(VLOOKUP(D58,[1]DB!A:I,9,0),"")</f>
        <v/>
      </c>
      <c r="M58" s="152"/>
    </row>
    <row r="59" spans="1:13">
      <c r="A59" s="152"/>
      <c r="B59" s="152" t="str">
        <f>IFERROR(VLOOKUP(D59,[1]DB!A:K,11,0),"")</f>
        <v/>
      </c>
      <c r="C59" s="152"/>
      <c r="D59" s="152"/>
      <c r="E59" s="152"/>
      <c r="F59" s="153"/>
      <c r="G59" s="154">
        <f t="shared" ca="1" si="3"/>
        <v>46001.881935648147</v>
      </c>
      <c r="H59" s="153"/>
      <c r="I59" s="152" t="str">
        <f>IFERROR(VLOOKUP(D59,[1]DB!A:F,6,0),"")</f>
        <v/>
      </c>
      <c r="J59" s="152" t="str">
        <f>IFERROR(VLOOKUP(D59,[1]DB!A:G,7,0),"")</f>
        <v/>
      </c>
      <c r="K59" s="152"/>
      <c r="L59" s="152" t="str">
        <f>IFERROR(VLOOKUP(D59,[1]DB!A:I,9,0),"")</f>
        <v/>
      </c>
      <c r="M59" s="152"/>
    </row>
    <row r="60" spans="1:13">
      <c r="A60" s="152"/>
      <c r="B60" s="152" t="str">
        <f>IFERROR(VLOOKUP(D60,[1]DB!A:K,11,0),"")</f>
        <v/>
      </c>
      <c r="C60" s="152"/>
      <c r="D60" s="152"/>
      <c r="E60" s="152"/>
      <c r="F60" s="153"/>
      <c r="G60" s="154">
        <f t="shared" ca="1" si="3"/>
        <v>46001.881935648147</v>
      </c>
      <c r="H60" s="153"/>
      <c r="I60" s="152" t="str">
        <f>IFERROR(VLOOKUP(D60,[1]DB!A:F,6,0),"")</f>
        <v/>
      </c>
      <c r="J60" s="152" t="str">
        <f>IFERROR(VLOOKUP(D60,[1]DB!A:G,7,0),"")</f>
        <v/>
      </c>
      <c r="K60" s="152"/>
      <c r="L60" s="152" t="str">
        <f>IFERROR(VLOOKUP(D60,[1]DB!A:I,9,0),"")</f>
        <v/>
      </c>
      <c r="M60" s="152"/>
    </row>
    <row r="61" spans="1:13">
      <c r="A61" s="152"/>
      <c r="B61" s="152" t="str">
        <f>IFERROR(VLOOKUP(D61,[1]DB!A:K,11,0),"")</f>
        <v/>
      </c>
      <c r="C61" s="152"/>
      <c r="D61" s="152"/>
      <c r="E61" s="152"/>
      <c r="F61" s="153"/>
      <c r="G61" s="154">
        <f t="shared" ca="1" si="3"/>
        <v>46001.881935648147</v>
      </c>
      <c r="H61" s="153"/>
      <c r="I61" s="152" t="str">
        <f>IFERROR(VLOOKUP(D61,[1]DB!A:F,6,0),"")</f>
        <v/>
      </c>
      <c r="J61" s="152" t="str">
        <f>IFERROR(VLOOKUP(D61,[1]DB!A:G,7,0),"")</f>
        <v/>
      </c>
      <c r="K61" s="152"/>
      <c r="L61" s="152" t="str">
        <f>IFERROR(VLOOKUP(D61,[1]DB!A:I,9,0),"")</f>
        <v/>
      </c>
      <c r="M61" s="152"/>
    </row>
    <row r="62" spans="1:13">
      <c r="A62" s="152"/>
      <c r="B62" s="152" t="str">
        <f>IFERROR(VLOOKUP(D62,[1]DB!A:K,11,0),"")</f>
        <v/>
      </c>
      <c r="C62" s="152"/>
      <c r="D62" s="152"/>
      <c r="E62" s="152"/>
      <c r="F62" s="153"/>
      <c r="G62" s="154">
        <f t="shared" ca="1" si="3"/>
        <v>46001.881935648147</v>
      </c>
      <c r="H62" s="153"/>
      <c r="I62" s="152" t="str">
        <f>IFERROR(VLOOKUP(D62,[1]DB!A:F,6,0),"")</f>
        <v/>
      </c>
      <c r="J62" s="152" t="str">
        <f>IFERROR(VLOOKUP(D62,[1]DB!A:G,7,0),"")</f>
        <v/>
      </c>
      <c r="K62" s="152"/>
      <c r="L62" s="152" t="str">
        <f>IFERROR(VLOOKUP(D62,[1]DB!A:I,9,0),"")</f>
        <v/>
      </c>
      <c r="M62" s="152"/>
    </row>
    <row r="63" spans="1:13">
      <c r="A63" s="152"/>
      <c r="B63" s="152" t="str">
        <f>IFERROR(VLOOKUP(D63,[1]DB!A:K,11,0),"")</f>
        <v/>
      </c>
      <c r="C63" s="152"/>
      <c r="D63" s="152"/>
      <c r="E63" s="152"/>
      <c r="F63" s="153"/>
      <c r="G63" s="154">
        <f t="shared" ca="1" si="3"/>
        <v>46001.881935648147</v>
      </c>
      <c r="H63" s="153"/>
      <c r="I63" s="152" t="str">
        <f>IFERROR(VLOOKUP(D63,[1]DB!A:F,6,0),"")</f>
        <v/>
      </c>
      <c r="J63" s="152" t="str">
        <f>IFERROR(VLOOKUP(D63,[1]DB!A:G,7,0),"")</f>
        <v/>
      </c>
      <c r="K63" s="152"/>
      <c r="L63" s="152" t="str">
        <f>IFERROR(VLOOKUP(D63,[1]DB!A:I,9,0),"")</f>
        <v/>
      </c>
      <c r="M63" s="152"/>
    </row>
    <row r="64" spans="1:13">
      <c r="A64" s="152"/>
      <c r="B64" s="152" t="str">
        <f>IFERROR(VLOOKUP(D64,[1]DB!A:K,11,0),"")</f>
        <v/>
      </c>
      <c r="C64" s="152"/>
      <c r="D64" s="152"/>
      <c r="E64" s="152"/>
      <c r="F64" s="153"/>
      <c r="G64" s="154">
        <f t="shared" ca="1" si="3"/>
        <v>46001.881935648147</v>
      </c>
      <c r="H64" s="153"/>
      <c r="I64" s="152" t="str">
        <f>IFERROR(VLOOKUP(D64,[1]DB!A:F,6,0),"")</f>
        <v/>
      </c>
      <c r="J64" s="152" t="str">
        <f>IFERROR(VLOOKUP(D64,[1]DB!A:G,7,0),"")</f>
        <v/>
      </c>
      <c r="K64" s="152"/>
      <c r="L64" s="152" t="str">
        <f>IFERROR(VLOOKUP(D64,[1]DB!A:I,9,0),"")</f>
        <v/>
      </c>
      <c r="M64" s="152"/>
    </row>
    <row r="65" spans="1:13">
      <c r="A65" s="152"/>
      <c r="B65" s="152" t="str">
        <f>IFERROR(VLOOKUP(D65,[1]DB!A:K,11,0),"")</f>
        <v/>
      </c>
      <c r="C65" s="152"/>
      <c r="D65" s="152"/>
      <c r="E65" s="152"/>
      <c r="F65" s="153"/>
      <c r="G65" s="154">
        <f t="shared" ca="1" si="3"/>
        <v>46001.881935648147</v>
      </c>
      <c r="H65" s="153"/>
      <c r="I65" s="152" t="str">
        <f>IFERROR(VLOOKUP(D65,[1]DB!A:F,6,0),"")</f>
        <v/>
      </c>
      <c r="J65" s="152" t="str">
        <f>IFERROR(VLOOKUP(D65,[1]DB!A:G,7,0),"")</f>
        <v/>
      </c>
      <c r="K65" s="152"/>
      <c r="L65" s="152" t="str">
        <f>IFERROR(VLOOKUP(D65,[1]DB!A:I,9,0),"")</f>
        <v/>
      </c>
      <c r="M65" s="152"/>
    </row>
    <row r="66" spans="1:13">
      <c r="A66" s="152"/>
      <c r="B66" s="152" t="str">
        <f>IFERROR(VLOOKUP(D66,[1]DB!A:K,11,0),"")</f>
        <v/>
      </c>
      <c r="C66" s="152"/>
      <c r="D66" s="152"/>
      <c r="E66" s="152"/>
      <c r="F66" s="153"/>
      <c r="G66" s="154">
        <f t="shared" ca="1" si="3"/>
        <v>46001.881935648147</v>
      </c>
      <c r="H66" s="153"/>
      <c r="I66" s="152" t="str">
        <f>IFERROR(VLOOKUP(D66,[1]DB!A:F,6,0),"")</f>
        <v/>
      </c>
      <c r="J66" s="152" t="str">
        <f>IFERROR(VLOOKUP(D66,[1]DB!A:G,7,0),"")</f>
        <v/>
      </c>
      <c r="K66" s="152"/>
      <c r="L66" s="152" t="str">
        <f>IFERROR(VLOOKUP(D66,[1]DB!A:I,9,0),"")</f>
        <v/>
      </c>
      <c r="M66" s="152"/>
    </row>
    <row r="67" spans="1:13">
      <c r="A67" s="152"/>
      <c r="B67" s="152" t="str">
        <f>IFERROR(VLOOKUP(D67,[1]DB!A:K,11,0),"")</f>
        <v/>
      </c>
      <c r="C67" s="152"/>
      <c r="D67" s="152"/>
      <c r="E67" s="152"/>
      <c r="F67" s="153"/>
      <c r="G67" s="154">
        <f t="shared" ca="1" si="3"/>
        <v>46001.881935648147</v>
      </c>
      <c r="H67" s="153"/>
      <c r="I67" s="152" t="str">
        <f>IFERROR(VLOOKUP(D67,[1]DB!A:F,6,0),"")</f>
        <v/>
      </c>
      <c r="J67" s="152" t="str">
        <f>IFERROR(VLOOKUP(D67,[1]DB!A:G,7,0),"")</f>
        <v/>
      </c>
      <c r="K67" s="152"/>
      <c r="L67" s="152" t="str">
        <f>IFERROR(VLOOKUP(D67,[1]DB!A:I,9,0),"")</f>
        <v/>
      </c>
      <c r="M67" s="152"/>
    </row>
    <row r="68" spans="1:13">
      <c r="A68" s="152"/>
      <c r="B68" s="152" t="str">
        <f>IFERROR(VLOOKUP(D68,[1]DB!A:K,11,0),"")</f>
        <v/>
      </c>
      <c r="C68" s="152"/>
      <c r="D68" s="152"/>
      <c r="E68" s="152"/>
      <c r="F68" s="153"/>
      <c r="G68" s="154">
        <f t="shared" ca="1" si="3"/>
        <v>46001.881935648147</v>
      </c>
      <c r="H68" s="153"/>
      <c r="I68" s="152" t="str">
        <f>IFERROR(VLOOKUP(D68,[1]DB!A:F,6,0),"")</f>
        <v/>
      </c>
      <c r="J68" s="152" t="str">
        <f>IFERROR(VLOOKUP(D68,[1]DB!A:G,7,0),"")</f>
        <v/>
      </c>
      <c r="K68" s="152"/>
      <c r="L68" s="152" t="str">
        <f>IFERROR(VLOOKUP(D68,[1]DB!A:I,9,0),"")</f>
        <v/>
      </c>
      <c r="M68" s="152"/>
    </row>
    <row r="69" spans="1:13">
      <c r="A69" s="152"/>
      <c r="B69" s="152" t="str">
        <f>IFERROR(VLOOKUP(D69,[1]DB!A:K,11,0),"")</f>
        <v/>
      </c>
      <c r="C69" s="152"/>
      <c r="D69" s="152"/>
      <c r="E69" s="152"/>
      <c r="F69" s="153"/>
      <c r="G69" s="154">
        <f t="shared" ca="1" si="3"/>
        <v>46001.881935648147</v>
      </c>
      <c r="H69" s="153"/>
      <c r="I69" s="152" t="str">
        <f>IFERROR(VLOOKUP(D69,[1]DB!A:F,6,0),"")</f>
        <v/>
      </c>
      <c r="J69" s="152" t="str">
        <f>IFERROR(VLOOKUP(D69,[1]DB!A:G,7,0),"")</f>
        <v/>
      </c>
      <c r="K69" s="152"/>
      <c r="L69" s="152" t="str">
        <f>IFERROR(VLOOKUP(D69,[1]DB!A:I,9,0),"")</f>
        <v/>
      </c>
      <c r="M69" s="152"/>
    </row>
    <row r="70" spans="1:13">
      <c r="A70" s="152"/>
      <c r="B70" s="152" t="str">
        <f>IFERROR(VLOOKUP(D70,[1]DB!A:K,11,0),"")</f>
        <v/>
      </c>
      <c r="C70" s="152"/>
      <c r="D70" s="152"/>
      <c r="E70" s="152"/>
      <c r="F70" s="153"/>
      <c r="G70" s="154">
        <f t="shared" ca="1" si="3"/>
        <v>46001.881935648147</v>
      </c>
      <c r="H70" s="153"/>
      <c r="I70" s="152" t="str">
        <f>IFERROR(VLOOKUP(D70,[1]DB!A:F,6,0),"")</f>
        <v/>
      </c>
      <c r="J70" s="152" t="str">
        <f>IFERROR(VLOOKUP(D70,[1]DB!A:G,7,0),"")</f>
        <v/>
      </c>
      <c r="K70" s="152"/>
      <c r="L70" s="152" t="str">
        <f>IFERROR(VLOOKUP(D70,[1]DB!A:I,9,0),"")</f>
        <v/>
      </c>
      <c r="M70" s="152"/>
    </row>
    <row r="71" spans="1:13">
      <c r="A71" s="152"/>
      <c r="B71" s="152" t="str">
        <f>IFERROR(VLOOKUP(D71,[1]DB!A:K,11,0),"")</f>
        <v/>
      </c>
      <c r="C71" s="152"/>
      <c r="D71" s="152"/>
      <c r="E71" s="152"/>
      <c r="F71" s="153"/>
      <c r="G71" s="154">
        <f t="shared" ca="1" si="3"/>
        <v>46001.881935648147</v>
      </c>
      <c r="H71" s="153"/>
      <c r="I71" s="152" t="str">
        <f>IFERROR(VLOOKUP(D71,[1]DB!A:F,6,0),"")</f>
        <v/>
      </c>
      <c r="J71" s="152" t="str">
        <f>IFERROR(VLOOKUP(D71,[1]DB!A:G,7,0),"")</f>
        <v/>
      </c>
      <c r="K71" s="152"/>
      <c r="L71" s="152" t="str">
        <f>IFERROR(VLOOKUP(D71,[1]DB!A:I,9,0),"")</f>
        <v/>
      </c>
      <c r="M71" s="152"/>
    </row>
    <row r="72" spans="1:13">
      <c r="A72" s="152"/>
      <c r="B72" s="152" t="str">
        <f>IFERROR(VLOOKUP(D72,[1]DB!A:K,11,0),"")</f>
        <v/>
      </c>
      <c r="C72" s="152"/>
      <c r="D72" s="152"/>
      <c r="E72" s="152"/>
      <c r="F72" s="153"/>
      <c r="G72" s="154">
        <f t="shared" ca="1" si="3"/>
        <v>46001.881935648147</v>
      </c>
      <c r="H72" s="153"/>
      <c r="I72" s="152" t="str">
        <f>IFERROR(VLOOKUP(D72,[1]DB!A:F,6,0),"")</f>
        <v/>
      </c>
      <c r="J72" s="152" t="str">
        <f>IFERROR(VLOOKUP(D72,[1]DB!A:G,7,0),"")</f>
        <v/>
      </c>
      <c r="K72" s="152"/>
      <c r="L72" s="152" t="str">
        <f>IFERROR(VLOOKUP(D72,[1]DB!A:I,9,0),"")</f>
        <v/>
      </c>
      <c r="M72" s="152"/>
    </row>
    <row r="73" spans="1:13">
      <c r="A73" s="152"/>
      <c r="B73" s="152" t="str">
        <f>IFERROR(VLOOKUP(D73,[1]DB!A:K,11,0),"")</f>
        <v/>
      </c>
      <c r="C73" s="152"/>
      <c r="D73" s="152"/>
      <c r="E73" s="152"/>
      <c r="F73" s="153"/>
      <c r="G73" s="154">
        <f t="shared" ca="1" si="3"/>
        <v>46001.881935648147</v>
      </c>
      <c r="H73" s="153"/>
      <c r="I73" s="152" t="str">
        <f>IFERROR(VLOOKUP(D73,[1]DB!A:F,6,0),"")</f>
        <v/>
      </c>
      <c r="J73" s="152" t="str">
        <f>IFERROR(VLOOKUP(D73,[1]DB!A:G,7,0),"")</f>
        <v/>
      </c>
      <c r="K73" s="152"/>
      <c r="L73" s="152" t="str">
        <f>IFERROR(VLOOKUP(D73,[1]DB!A:I,9,0),"")</f>
        <v/>
      </c>
      <c r="M73" s="152"/>
    </row>
    <row r="74" spans="1:13">
      <c r="A74" s="152"/>
      <c r="B74" s="152" t="str">
        <f>IFERROR(VLOOKUP(D74,[1]DB!A:K,11,0),"")</f>
        <v/>
      </c>
      <c r="C74" s="152"/>
      <c r="D74" s="152"/>
      <c r="E74" s="152"/>
      <c r="F74" s="153"/>
      <c r="G74" s="154">
        <f t="shared" ca="1" si="3"/>
        <v>46001.881935648147</v>
      </c>
      <c r="H74" s="153"/>
      <c r="I74" s="152" t="str">
        <f>IFERROR(VLOOKUP(D74,[1]DB!A:F,6,0),"")</f>
        <v/>
      </c>
      <c r="J74" s="152" t="str">
        <f>IFERROR(VLOOKUP(D74,[1]DB!A:G,7,0),"")</f>
        <v/>
      </c>
      <c r="K74" s="152"/>
      <c r="L74" s="152" t="str">
        <f>IFERROR(VLOOKUP(D74,[1]DB!A:I,9,0),"")</f>
        <v/>
      </c>
      <c r="M74" s="152"/>
    </row>
    <row r="75" spans="1:13">
      <c r="A75" s="152"/>
      <c r="B75" s="152" t="str">
        <f>IFERROR(VLOOKUP(D75,[1]DB!A:K,11,0),"")</f>
        <v/>
      </c>
      <c r="C75" s="152"/>
      <c r="D75" s="152"/>
      <c r="E75" s="152"/>
      <c r="F75" s="153"/>
      <c r="G75" s="154">
        <f t="shared" ca="1" si="3"/>
        <v>46001.881935648147</v>
      </c>
      <c r="H75" s="153"/>
      <c r="I75" s="152" t="str">
        <f>IFERROR(VLOOKUP(D75,[1]DB!A:F,6,0),"")</f>
        <v/>
      </c>
      <c r="J75" s="152" t="str">
        <f>IFERROR(VLOOKUP(D75,[1]DB!A:G,7,0),"")</f>
        <v/>
      </c>
      <c r="K75" s="152"/>
      <c r="L75" s="152" t="str">
        <f>IFERROR(VLOOKUP(D75,[1]DB!A:I,9,0),"")</f>
        <v/>
      </c>
      <c r="M75" s="152"/>
    </row>
    <row r="76" spans="1:13">
      <c r="A76" s="152"/>
      <c r="B76" s="152" t="str">
        <f>IFERROR(VLOOKUP(D76,[1]DB!A:K,11,0),"")</f>
        <v/>
      </c>
      <c r="C76" s="152"/>
      <c r="D76" s="152"/>
      <c r="E76" s="152"/>
      <c r="F76" s="153"/>
      <c r="G76" s="154">
        <f t="shared" ca="1" si="3"/>
        <v>46001.881935648147</v>
      </c>
      <c r="H76" s="153"/>
      <c r="I76" s="152" t="str">
        <f>IFERROR(VLOOKUP(D76,[1]DB!A:F,6,0),"")</f>
        <v/>
      </c>
      <c r="J76" s="152" t="str">
        <f>IFERROR(VLOOKUP(D76,[1]DB!A:G,7,0),"")</f>
        <v/>
      </c>
      <c r="K76" s="152"/>
      <c r="L76" s="152" t="str">
        <f>IFERROR(VLOOKUP(D76,[1]DB!A:I,9,0),"")</f>
        <v/>
      </c>
      <c r="M76" s="152"/>
    </row>
    <row r="77" spans="1:13">
      <c r="A77" s="152"/>
      <c r="B77" s="152" t="str">
        <f>IFERROR(VLOOKUP(D77,[1]DB!A:K,11,0),"")</f>
        <v/>
      </c>
      <c r="C77" s="152"/>
      <c r="D77" s="152"/>
      <c r="E77" s="152"/>
      <c r="F77" s="153"/>
      <c r="G77" s="154">
        <f t="shared" ca="1" si="3"/>
        <v>46001.881935648147</v>
      </c>
      <c r="H77" s="153"/>
      <c r="I77" s="152" t="str">
        <f>IFERROR(VLOOKUP(D77,[1]DB!A:F,6,0),"")</f>
        <v/>
      </c>
      <c r="J77" s="152" t="str">
        <f>IFERROR(VLOOKUP(D77,[1]DB!A:G,7,0),"")</f>
        <v/>
      </c>
      <c r="K77" s="152"/>
      <c r="L77" s="152" t="str">
        <f>IFERROR(VLOOKUP(D77,[1]DB!A:I,9,0),"")</f>
        <v/>
      </c>
      <c r="M77" s="152"/>
    </row>
    <row r="78" spans="1:13">
      <c r="A78" s="152"/>
      <c r="B78" s="152" t="str">
        <f>IFERROR(VLOOKUP(D78,[1]DB!A:K,11,0),"")</f>
        <v/>
      </c>
      <c r="C78" s="152"/>
      <c r="D78" s="152"/>
      <c r="E78" s="152"/>
      <c r="F78" s="153"/>
      <c r="G78" s="154">
        <f t="shared" ca="1" si="3"/>
        <v>46001.881935648147</v>
      </c>
      <c r="H78" s="153"/>
      <c r="I78" s="152" t="str">
        <f>IFERROR(VLOOKUP(D78,[1]DB!A:F,6,0),"")</f>
        <v/>
      </c>
      <c r="J78" s="152" t="str">
        <f>IFERROR(VLOOKUP(D78,[1]DB!A:G,7,0),"")</f>
        <v/>
      </c>
      <c r="K78" s="152"/>
      <c r="L78" s="152" t="str">
        <f>IFERROR(VLOOKUP(D78,[1]DB!A:I,9,0),"")</f>
        <v/>
      </c>
      <c r="M78" s="152"/>
    </row>
    <row r="79" spans="1:13">
      <c r="A79" s="152"/>
      <c r="B79" s="152" t="str">
        <f>IFERROR(VLOOKUP(D79,[1]DB!A:K,11,0),"")</f>
        <v/>
      </c>
      <c r="C79" s="152"/>
      <c r="D79" s="152"/>
      <c r="E79" s="152"/>
      <c r="F79" s="153"/>
      <c r="G79" s="154">
        <f t="shared" ca="1" si="3"/>
        <v>46001.881935648147</v>
      </c>
      <c r="H79" s="153"/>
      <c r="I79" s="152" t="str">
        <f>IFERROR(VLOOKUP(D79,[1]DB!A:F,6,0),"")</f>
        <v/>
      </c>
      <c r="J79" s="152" t="str">
        <f>IFERROR(VLOOKUP(D79,[1]DB!A:G,7,0),"")</f>
        <v/>
      </c>
      <c r="K79" s="152"/>
      <c r="L79" s="152" t="str">
        <f>IFERROR(VLOOKUP(D79,[1]DB!A:I,9,0),"")</f>
        <v/>
      </c>
      <c r="M79" s="152"/>
    </row>
    <row r="80" spans="1:13">
      <c r="A80" s="152"/>
      <c r="B80" s="152" t="str">
        <f>IFERROR(VLOOKUP(D80,[1]DB!A:K,11,0),"")</f>
        <v/>
      </c>
      <c r="C80" s="152"/>
      <c r="D80" s="152"/>
      <c r="E80" s="152"/>
      <c r="F80" s="153"/>
      <c r="G80" s="154">
        <f t="shared" ca="1" si="3"/>
        <v>46001.881935648147</v>
      </c>
      <c r="H80" s="153"/>
      <c r="I80" s="152" t="str">
        <f>IFERROR(VLOOKUP(D80,[1]DB!A:F,6,0),"")</f>
        <v/>
      </c>
      <c r="J80" s="152" t="str">
        <f>IFERROR(VLOOKUP(D80,[1]DB!A:G,7,0),"")</f>
        <v/>
      </c>
      <c r="K80" s="152"/>
      <c r="L80" s="152" t="str">
        <f>IFERROR(VLOOKUP(D80,[1]DB!A:I,9,0),"")</f>
        <v/>
      </c>
      <c r="M80" s="152"/>
    </row>
    <row r="81" spans="1:13">
      <c r="A81" s="152"/>
      <c r="B81" s="152" t="str">
        <f>IFERROR(VLOOKUP(D81,[1]DB!A:K,11,0),"")</f>
        <v/>
      </c>
      <c r="C81" s="152"/>
      <c r="D81" s="152"/>
      <c r="E81" s="152"/>
      <c r="F81" s="153"/>
      <c r="G81" s="154">
        <f t="shared" ca="1" si="3"/>
        <v>46001.881935648147</v>
      </c>
      <c r="H81" s="153"/>
      <c r="I81" s="152" t="str">
        <f>IFERROR(VLOOKUP(D81,[1]DB!A:F,6,0),"")</f>
        <v/>
      </c>
      <c r="J81" s="152" t="str">
        <f>IFERROR(VLOOKUP(D81,[1]DB!A:G,7,0),"")</f>
        <v/>
      </c>
      <c r="K81" s="152"/>
      <c r="L81" s="152" t="str">
        <f>IFERROR(VLOOKUP(D81,[1]DB!A:I,9,0),"")</f>
        <v/>
      </c>
      <c r="M81" s="152"/>
    </row>
    <row r="82" spans="1:13">
      <c r="A82" s="152"/>
      <c r="B82" s="152" t="str">
        <f>IFERROR(VLOOKUP(D82,[1]DB!A:K,11,0),"")</f>
        <v/>
      </c>
      <c r="C82" s="152"/>
      <c r="D82" s="152"/>
      <c r="E82" s="152"/>
      <c r="F82" s="153"/>
      <c r="G82" s="154">
        <f t="shared" ca="1" si="3"/>
        <v>46001.881935648147</v>
      </c>
      <c r="H82" s="153"/>
      <c r="I82" s="152" t="str">
        <f>IFERROR(VLOOKUP(D82,[1]DB!A:F,6,0),"")</f>
        <v/>
      </c>
      <c r="J82" s="152" t="str">
        <f>IFERROR(VLOOKUP(D82,[1]DB!A:G,7,0),"")</f>
        <v/>
      </c>
      <c r="K82" s="152"/>
      <c r="L82" s="152" t="str">
        <f>IFERROR(VLOOKUP(D82,[1]DB!A:I,9,0),"")</f>
        <v/>
      </c>
      <c r="M82" s="152"/>
    </row>
    <row r="83" spans="1:13">
      <c r="A83" s="152"/>
      <c r="B83" s="152" t="str">
        <f>IFERROR(VLOOKUP(D83,[1]DB!A:K,11,0),"")</f>
        <v/>
      </c>
      <c r="C83" s="152"/>
      <c r="D83" s="152"/>
      <c r="E83" s="152"/>
      <c r="F83" s="153"/>
      <c r="G83" s="154">
        <f t="shared" ca="1" si="3"/>
        <v>46001.881935648147</v>
      </c>
      <c r="H83" s="153"/>
      <c r="I83" s="152" t="str">
        <f>IFERROR(VLOOKUP(D83,[1]DB!A:F,6,0),"")</f>
        <v/>
      </c>
      <c r="J83" s="152" t="str">
        <f>IFERROR(VLOOKUP(D83,[1]DB!A:G,7,0),"")</f>
        <v/>
      </c>
      <c r="K83" s="152"/>
      <c r="L83" s="152" t="str">
        <f>IFERROR(VLOOKUP(D83,[1]DB!A:I,9,0),"")</f>
        <v/>
      </c>
      <c r="M83" s="152"/>
    </row>
    <row r="84" spans="1:13">
      <c r="A84" s="152"/>
      <c r="B84" s="152" t="str">
        <f>IFERROR(VLOOKUP(D84,[1]DB!A:K,11,0),"")</f>
        <v/>
      </c>
      <c r="C84" s="152"/>
      <c r="D84" s="152"/>
      <c r="E84" s="152"/>
      <c r="F84" s="153"/>
      <c r="G84" s="154">
        <f t="shared" ref="G84:G90" ca="1" si="4">IFERROR(NOW()-F84,"")</f>
        <v>46001.881935648147</v>
      </c>
      <c r="H84" s="153"/>
      <c r="I84" s="152" t="str">
        <f>IFERROR(VLOOKUP(D84,[1]DB!A:F,6,0),"")</f>
        <v/>
      </c>
      <c r="J84" s="152" t="str">
        <f>IFERROR(VLOOKUP(D84,[1]DB!A:G,7,0),"")</f>
        <v/>
      </c>
      <c r="K84" s="152"/>
      <c r="L84" s="152" t="str">
        <f>IFERROR(VLOOKUP(D84,[1]DB!A:I,9,0),"")</f>
        <v/>
      </c>
      <c r="M84" s="152"/>
    </row>
    <row r="85" spans="1:13">
      <c r="A85" s="152"/>
      <c r="B85" s="152" t="str">
        <f>IFERROR(VLOOKUP(D85,[1]DB!A:K,11,0),"")</f>
        <v/>
      </c>
      <c r="C85" s="152"/>
      <c r="D85" s="152"/>
      <c r="E85" s="152"/>
      <c r="F85" s="153"/>
      <c r="G85" s="154">
        <f t="shared" ca="1" si="4"/>
        <v>46001.881935648147</v>
      </c>
      <c r="H85" s="153"/>
      <c r="I85" s="152" t="str">
        <f>IFERROR(VLOOKUP(D85,[1]DB!A:F,6,0),"")</f>
        <v/>
      </c>
      <c r="J85" s="152" t="str">
        <f>IFERROR(VLOOKUP(D85,[1]DB!A:G,7,0),"")</f>
        <v/>
      </c>
      <c r="K85" s="152"/>
      <c r="L85" s="152" t="str">
        <f>IFERROR(VLOOKUP(D85,[1]DB!A:I,9,0),"")</f>
        <v/>
      </c>
      <c r="M85" s="152"/>
    </row>
    <row r="86" spans="1:13">
      <c r="A86" s="152"/>
      <c r="B86" s="152" t="str">
        <f>IFERROR(VLOOKUP(D86,[1]DB!A:K,11,0),"")</f>
        <v/>
      </c>
      <c r="C86" s="152"/>
      <c r="D86" s="152"/>
      <c r="E86" s="152"/>
      <c r="F86" s="153"/>
      <c r="G86" s="154">
        <f t="shared" ca="1" si="4"/>
        <v>46001.881935648147</v>
      </c>
      <c r="H86" s="153"/>
      <c r="I86" s="152" t="str">
        <f>IFERROR(VLOOKUP(D86,[1]DB!A:F,6,0),"")</f>
        <v/>
      </c>
      <c r="J86" s="152" t="str">
        <f>IFERROR(VLOOKUP(D86,[1]DB!A:G,7,0),"")</f>
        <v/>
      </c>
      <c r="K86" s="152"/>
      <c r="L86" s="152" t="str">
        <f>IFERROR(VLOOKUP(D86,[1]DB!A:I,9,0),"")</f>
        <v/>
      </c>
      <c r="M86" s="152"/>
    </row>
    <row r="87" spans="1:13">
      <c r="A87" s="152"/>
      <c r="B87" s="152" t="str">
        <f>IFERROR(VLOOKUP(D87,[1]DB!A:K,11,0),"")</f>
        <v/>
      </c>
      <c r="C87" s="152"/>
      <c r="D87" s="152"/>
      <c r="E87" s="152"/>
      <c r="F87" s="153"/>
      <c r="G87" s="154">
        <f t="shared" ca="1" si="4"/>
        <v>46001.881935648147</v>
      </c>
      <c r="H87" s="153"/>
      <c r="I87" s="152" t="str">
        <f>IFERROR(VLOOKUP(D87,[1]DB!A:F,6,0),"")</f>
        <v/>
      </c>
      <c r="J87" s="152" t="str">
        <f>IFERROR(VLOOKUP(D87,[1]DB!A:G,7,0),"")</f>
        <v/>
      </c>
      <c r="K87" s="152"/>
      <c r="L87" s="152" t="str">
        <f>IFERROR(VLOOKUP(D87,[1]DB!A:I,9,0),"")</f>
        <v/>
      </c>
      <c r="M87" s="152"/>
    </row>
    <row r="88" spans="1:13">
      <c r="A88" s="152"/>
      <c r="B88" s="152" t="str">
        <f>IFERROR(VLOOKUP(D88,[1]DB!A:K,11,0),"")</f>
        <v/>
      </c>
      <c r="C88" s="152"/>
      <c r="D88" s="152"/>
      <c r="E88" s="152"/>
      <c r="F88" s="153"/>
      <c r="G88" s="154">
        <f t="shared" ca="1" si="4"/>
        <v>46001.881935648147</v>
      </c>
      <c r="H88" s="153"/>
      <c r="I88" s="152" t="str">
        <f>IFERROR(VLOOKUP(D88,[1]DB!A:F,6,0),"")</f>
        <v/>
      </c>
      <c r="J88" s="152" t="str">
        <f>IFERROR(VLOOKUP(D88,[1]DB!A:G,7,0),"")</f>
        <v/>
      </c>
      <c r="K88" s="152"/>
      <c r="L88" s="152" t="str">
        <f>IFERROR(VLOOKUP(D88,[1]DB!A:I,9,0),"")</f>
        <v/>
      </c>
      <c r="M88" s="152"/>
    </row>
    <row r="89" spans="1:13">
      <c r="A89" s="152"/>
      <c r="B89" s="152" t="str">
        <f>IFERROR(VLOOKUP(D89,[1]DB!A:K,11,0),"")</f>
        <v/>
      </c>
      <c r="C89" s="152"/>
      <c r="D89" s="152"/>
      <c r="E89" s="152"/>
      <c r="F89" s="153"/>
      <c r="G89" s="154">
        <f t="shared" ca="1" si="4"/>
        <v>46001.881935648147</v>
      </c>
      <c r="H89" s="153"/>
      <c r="I89" s="152" t="str">
        <f>IFERROR(VLOOKUP(D89,[1]DB!A:F,6,0),"")</f>
        <v/>
      </c>
      <c r="J89" s="152" t="str">
        <f>IFERROR(VLOOKUP(D89,[1]DB!A:G,7,0),"")</f>
        <v/>
      </c>
      <c r="K89" s="152"/>
      <c r="L89" s="152" t="str">
        <f>IFERROR(VLOOKUP(D89,[1]DB!A:I,9,0),"")</f>
        <v/>
      </c>
      <c r="M89" s="152"/>
    </row>
    <row r="90" spans="1:13">
      <c r="A90" s="152"/>
      <c r="B90" s="152" t="str">
        <f>IFERROR(VLOOKUP(D90,[1]DB!A:K,11,0),"")</f>
        <v/>
      </c>
      <c r="C90" s="152"/>
      <c r="D90" s="152"/>
      <c r="E90" s="152"/>
      <c r="F90" s="153"/>
      <c r="G90" s="154">
        <f t="shared" ca="1" si="4"/>
        <v>46001.881935648147</v>
      </c>
      <c r="H90" s="153"/>
      <c r="I90" s="152" t="str">
        <f>IFERROR(VLOOKUP(D90,[1]DB!A:F,6,0),"")</f>
        <v/>
      </c>
      <c r="J90" s="152" t="str">
        <f>IFERROR(VLOOKUP(D90,[1]DB!A:G,7,0),"")</f>
        <v/>
      </c>
      <c r="K90" s="152"/>
      <c r="L90" s="152" t="str">
        <f>IFERROR(VLOOKUP(D90,[1]DB!A:I,9,0),"")</f>
        <v/>
      </c>
      <c r="M90" s="152"/>
    </row>
  </sheetData>
  <dataValidations count="2">
    <dataValidation allowBlank="1" showInputMessage="1" showErrorMessage="1" sqref="E1" xr:uid="{920C6338-E771-4DAE-8C89-92A9093EA4DE}"/>
    <dataValidation type="list" allowBlank="1" showInputMessage="1" showErrorMessage="1" sqref="E2:E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2"/>
  <sheetViews>
    <sheetView tabSelected="1" workbookViewId="0">
      <selection activeCell="D3" sqref="D3"/>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39142</v>
      </c>
      <c r="B2" s="114" t="str">
        <f>IFERROR(VLOOKUP(D2,DB!A:K,11,0),"")</f>
        <v>R6</v>
      </c>
      <c r="C2" s="115">
        <v>1</v>
      </c>
      <c r="D2" s="114" t="s">
        <v>29177</v>
      </c>
      <c r="E2" s="136" t="s">
        <v>39106</v>
      </c>
      <c r="F2" s="116">
        <v>46001.818622685183</v>
      </c>
      <c r="G2" s="72">
        <f t="shared" ref="G2:G60" ca="1" si="0">IFERROR(NOW()-F2,"-")</f>
        <v>6.3312962964118924E-2</v>
      </c>
      <c r="H2" s="116">
        <v>46001.812939814816</v>
      </c>
      <c r="I2" s="114" t="str">
        <f>IFERROR(VLOOKUP(D2,DB!A:F,6,0),"")</f>
        <v>Generator-SG</v>
      </c>
      <c r="J2" s="114" t="str">
        <f>IFERROR(VLOOKUP(D2,DB!A:G,7,0),"")</f>
        <v>Vandalized</v>
      </c>
      <c r="K2" s="117" t="s">
        <v>39143</v>
      </c>
      <c r="L2" s="131" t="str">
        <f>IFERROR(VLOOKUP(D2,DB!A:I,9,0),"")</f>
        <v>Latis</v>
      </c>
    </row>
    <row r="3" spans="1:16382" ht="31.5" customHeight="1">
      <c r="A3" s="113"/>
      <c r="B3" s="114" t="str">
        <f>IFERROR(VLOOKUP(D3,DB!A:K,11,0),"")</f>
        <v/>
      </c>
      <c r="C3" s="115"/>
      <c r="D3" s="114"/>
      <c r="E3" s="136"/>
      <c r="F3" s="116"/>
      <c r="G3" s="72">
        <f t="shared" ca="1" si="0"/>
        <v>46001.881935648147</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46001.881935648147</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46001.881935648147</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46001.881935648147</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46001.881935648147</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46001.881935648147</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46001.881935648147</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46001.881935648147</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46001.881935648147</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46001.881935648147</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46001.881935648147</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46001.881935648147</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46001.881935648147</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46001.881935648147</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46001.881935648147</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46001.881935648147</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46001.881935648147</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46001.881935648147</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46001.881935648147</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46001.881935648147</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46001.881935648147</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46001.881935648147</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46001.881935648147</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46001.881935648147</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46001.881935648147</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46001.881935648147</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46001.881935648147</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46001.881935648147</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46001.881935648147</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46001.881935648147</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46001.881935648147</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46001.881935648147</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46001.881935648147</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46001.881935648147</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46001.881935648147</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46001.881935648147</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46001.881935648147</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46001.881935648147</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46001.881935648147</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46001.881935648147</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46001.881935648147</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46001.881935648147</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46001.881935648147</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46001.881935648147</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46001.881935648147</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46001.881935648147</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46001.881935648147</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46001.881935648147</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46001.881935648147</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0"/>
        <v>46001.881935648147</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0"/>
        <v>46001.881935648147</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0"/>
        <v>46001.881935648147</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0"/>
        <v>46001.881935648147</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0"/>
        <v>46001.881935648147</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0"/>
        <v>46001.881935648147</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0"/>
        <v>46001.881935648147</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0"/>
        <v>46001.881935648147</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0"/>
        <v>46001.881935648147</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ref="G61:G124" ca="1" si="1">IFERROR(NOW()-F61,"-")</f>
        <v>46001.881935648147</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46001.881935648147</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46001.881935648147</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46001.881935648147</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46001.881935648147</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46001.881935648147</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46001.881935648147</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46001.881935648147</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46001.881935648147</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46001.881935648147</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46001.881935648147</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46001.881935648147</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46001.881935648147</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46001.881935648147</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46001.881935648147</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46001.881935648147</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46001.881935648147</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46001.881935648147</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46001.881935648147</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46001.881935648147</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46001.881935648147</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46001.881935648147</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46001.881935648147</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46001.881935648147</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46001.881935648147</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46001.881935648147</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46001.881935648147</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46001.881935648147</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46001.881935648147</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46001.881935648147</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46001.881935648147</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46001.881935648147</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46001.881935648147</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46001.881935648147</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46001.881935648147</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46001.881935648147</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46001.881935648147</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46001.881935648147</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46001.881935648147</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46001.881935648147</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46001.881935648147</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46001.881935648147</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46001.881935648147</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46001.881935648147</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46001.881935648147</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46001.881935648147</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46001.881935648147</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46001.881935648147</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46001.881935648147</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46001.881935648147</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46001.881935648147</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46001.881935648147</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46001.881935648147</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46001.881935648147</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46001.881935648147</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1"/>
        <v>46001.881935648147</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1"/>
        <v>46001.881935648147</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1"/>
        <v>46001.881935648147</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1"/>
        <v>46001.881935648147</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1"/>
        <v>46001.881935648147</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1"/>
        <v>46001.881935648147</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1"/>
        <v>46001.881935648147</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1"/>
        <v>46001.881935648147</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1"/>
        <v>46001.881935648147</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ref="G125:G188" ca="1" si="2">IFERROR(NOW()-F125,"-")</f>
        <v>46001.881935648147</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46001.881935648147</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46001.881935648147</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46001.881935648147</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46001.881935648147</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46001.881935648147</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46001.881935648147</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46001.881935648147</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46001.881935648147</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46001.881935648147</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46001.881935648147</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46001.881935648147</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46001.881935648147</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46001.881935648147</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46001.881935648147</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46001.881935648147</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46001.881935648147</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46001.881935648147</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46001.881935648147</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46001.881935648147</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46001.881935648147</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46001.881935648147</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46001.881935648147</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46001.881935648147</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46001.881935648147</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46001.881935648147</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46001.881935648147</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46001.881935648147</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46001.881935648147</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46001.881935648147</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46001.881935648147</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46001.881935648147</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46001.881935648147</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46001.881935648147</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46001.881935648147</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46001.881935648147</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46001.881935648147</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46001.881935648147</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46001.881935648147</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46001.881935648147</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46001.881935648147</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46001.881935648147</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46001.881935648147</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46001.881935648147</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46001.881935648147</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46001.881935648147</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46001.881935648147</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46001.881935648147</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46001.881935648147</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46001.881935648147</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46001.881935648147</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46001.881935648147</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46001.881935648147</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46001.881935648147</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46001.881935648147</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2"/>
        <v>46001.881935648147</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2"/>
        <v>46001.881935648147</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2"/>
        <v>46001.881935648147</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2"/>
        <v>46001.881935648147</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2"/>
        <v>46001.881935648147</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2"/>
        <v>46001.881935648147</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2"/>
        <v>46001.881935648147</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2"/>
        <v>46001.881935648147</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2"/>
        <v>46001.881935648147</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ref="G189:G252" ca="1" si="3">IFERROR(NOW()-F189,"-")</f>
        <v>46001.881935648147</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46001.881935648147</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46001.881935648147</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46001.881935648147</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46001.881935648147</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46001.881935648147</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46001.881935648147</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46001.881935648147</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46001.881935648147</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46001.881935648147</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46001.881935648147</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46001.881935648147</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46001.881935648147</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46001.881935648147</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46001.881935648147</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46001.881935648147</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46001.881935648147</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46001.881935648147</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46001.881935648147</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46001.881935648147</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46001.881935648147</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46001.881935648147</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46001.881935648147</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46001.881935648147</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46001.881935648147</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46001.881935648147</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46001.881935648147</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46001.881935648147</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46001.881935648147</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46001.881935648147</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46001.881935648147</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46001.881935648147</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46001.881935648147</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46001.881935648147</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46001.881935648147</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46001.881935648147</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46001.881935648147</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46001.881935648147</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46001.881935648147</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46001.881935648147</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46001.881935648147</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46001.881935648147</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46001.881935648147</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46001.881935648147</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46001.881935648147</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46001.881935648147</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46001.881935648147</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46001.881935648147</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46001.881935648147</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46001.881935648147</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46001.881935648147</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46001.881935648147</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46001.881935648147</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46001.881935648147</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46001.881935648147</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3"/>
        <v>46001.881935648147</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3"/>
        <v>46001.881935648147</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3"/>
        <v>46001.881935648147</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3"/>
        <v>46001.881935648147</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3"/>
        <v>46001.881935648147</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3"/>
        <v>46001.881935648147</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3"/>
        <v>46001.881935648147</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3"/>
        <v>46001.881935648147</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3"/>
        <v>46001.881935648147</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ref="G253:G316" ca="1" si="4">IFERROR(NOW()-F253,"-")</f>
        <v>46001.881935648147</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46001.881935648147</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46001.881935648147</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46001.881935648147</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46001.881935648147</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46001.881935648147</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46001.881935648147</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46001.881935648147</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46001.881935648147</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46001.881935648147</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46001.881935648147</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46001.881935648147</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46001.881935648147</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46001.881935648147</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46001.881935648147</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46001.881935648147</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46001.881935648147</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46001.881935648147</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46001.881935648147</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46001.881935648147</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46001.881935648147</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46001.881935648147</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46001.881935648147</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46001.881935648147</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46001.881935648147</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46001.881935648147</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46001.881935648147</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46001.881935648147</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46001.881935648147</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46001.881935648147</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46001.881935648147</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46001.881935648147</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46001.881935648147</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46001.881935648147</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46001.881935648147</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46001.881935648147</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46001.881935648147</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46001.881935648147</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46001.881935648147</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46001.881935648147</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46001.881935648147</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46001.881935648147</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46001.881935648147</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46001.881935648147</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46001.881935648147</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46001.881935648147</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46001.881935648147</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46001.881935648147</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46001.881935648147</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46001.881935648147</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46001.881935648147</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46001.881935648147</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46001.881935648147</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46001.881935648147</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46001.881935648147</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4"/>
        <v>46001.881935648147</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4"/>
        <v>46001.881935648147</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4"/>
        <v>46001.881935648147</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4"/>
        <v>46001.881935648147</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4"/>
        <v>46001.881935648147</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4"/>
        <v>46001.881935648147</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4"/>
        <v>46001.881935648147</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4"/>
        <v>46001.881935648147</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4"/>
        <v>46001.881935648147</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ref="G317:G380" ca="1" si="5">IFERROR(NOW()-F317,"-")</f>
        <v>46001.881935648147</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46001.881935648147</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46001.881935648147</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46001.881935648147</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46001.881935648147</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46001.881935648147</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46001.881935648147</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46001.881935648147</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46001.881935648147</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46001.881935648147</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46001.881935648147</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46001.881935648147</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46001.881935648147</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46001.881935648147</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46001.881935648147</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46001.881935648147</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46001.881935648147</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46001.881935648147</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46001.881935648147</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46001.881935648147</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46001.881935648147</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46001.881935648147</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46001.881935648147</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46001.881935648147</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46001.881935648147</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46001.881935648147</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46001.881935648147</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46001.881935648147</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46001.881935648147</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46001.881935648147</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46001.881935648147</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46001.881935648147</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46001.881935648147</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46001.881935648147</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46001.881935648147</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46001.881935648147</v>
      </c>
      <c r="H352" s="116"/>
      <c r="I352" s="114" t="str">
        <f>IFERROR(VLOOKUP(D352,DB!A:F,6,0),"")</f>
        <v/>
      </c>
      <c r="J352" s="114" t="str">
        <f>IFERROR(VLOOKUP(D352,DB!A:G,7,0),"")</f>
        <v/>
      </c>
      <c r="K352" s="117"/>
      <c r="L352" s="131" t="str">
        <f>IFERROR(VLOOKUP(D352,DB!A:I,9,0),"")</f>
        <v/>
      </c>
    </row>
    <row r="353" spans="1:12" ht="31.5" customHeight="1">
      <c r="A353" s="113"/>
      <c r="B353" s="114" t="str">
        <f>IFERROR(VLOOKUP(D353,DB!A:K,11,0),"")</f>
        <v/>
      </c>
      <c r="C353" s="115"/>
      <c r="D353" s="114"/>
      <c r="E353" s="136"/>
      <c r="F353" s="116"/>
      <c r="G353" s="72">
        <f t="shared" ca="1" si="5"/>
        <v>46001.881935648147</v>
      </c>
      <c r="H353" s="116"/>
      <c r="I353" s="114" t="str">
        <f>IFERROR(VLOOKUP(D353,DB!A:F,6,0),"")</f>
        <v/>
      </c>
      <c r="J353" s="114" t="str">
        <f>IFERROR(VLOOKUP(D353,DB!A:G,7,0),"")</f>
        <v/>
      </c>
      <c r="K353" s="117"/>
      <c r="L353" s="131" t="str">
        <f>IFERROR(VLOOKUP(D353,DB!A:I,9,0),"")</f>
        <v/>
      </c>
    </row>
    <row r="354" spans="1:12" ht="31.5" customHeight="1">
      <c r="A354" s="113"/>
      <c r="B354" s="114" t="str">
        <f>IFERROR(VLOOKUP(D354,DB!A:K,11,0),"")</f>
        <v/>
      </c>
      <c r="C354" s="115"/>
      <c r="D354" s="114"/>
      <c r="E354" s="136"/>
      <c r="F354" s="116"/>
      <c r="G354" s="72">
        <f t="shared" ca="1" si="5"/>
        <v>46001.881935648147</v>
      </c>
      <c r="H354" s="116"/>
      <c r="I354" s="114" t="str">
        <f>IFERROR(VLOOKUP(D354,DB!A:F,6,0),"")</f>
        <v/>
      </c>
      <c r="J354" s="114" t="str">
        <f>IFERROR(VLOOKUP(D354,DB!A:G,7,0),"")</f>
        <v/>
      </c>
      <c r="K354" s="117"/>
      <c r="L354" s="131" t="str">
        <f>IFERROR(VLOOKUP(D354,DB!A:I,9,0),"")</f>
        <v/>
      </c>
    </row>
    <row r="355" spans="1:12" ht="31.5" customHeight="1">
      <c r="A355" s="113"/>
      <c r="B355" s="114" t="str">
        <f>IFERROR(VLOOKUP(D355,DB!A:K,11,0),"")</f>
        <v/>
      </c>
      <c r="C355" s="115"/>
      <c r="D355" s="114"/>
      <c r="E355" s="136"/>
      <c r="F355" s="116"/>
      <c r="G355" s="72">
        <f t="shared" ca="1" si="5"/>
        <v>46001.881935648147</v>
      </c>
      <c r="H355" s="116"/>
      <c r="I355" s="114" t="str">
        <f>IFERROR(VLOOKUP(D355,DB!A:F,6,0),"")</f>
        <v/>
      </c>
      <c r="J355" s="114" t="str">
        <f>IFERROR(VLOOKUP(D355,DB!A:G,7,0),"")</f>
        <v/>
      </c>
      <c r="K355" s="117"/>
      <c r="L355" s="131" t="str">
        <f>IFERROR(VLOOKUP(D355,DB!A:I,9,0),"")</f>
        <v/>
      </c>
    </row>
    <row r="356" spans="1:12" ht="31.5" customHeight="1">
      <c r="A356" s="113"/>
      <c r="B356" s="114" t="str">
        <f>IFERROR(VLOOKUP(D356,DB!A:K,11,0),"")</f>
        <v/>
      </c>
      <c r="C356" s="115"/>
      <c r="D356" s="114"/>
      <c r="E356" s="136"/>
      <c r="F356" s="116"/>
      <c r="G356" s="72">
        <f t="shared" ca="1" si="5"/>
        <v>46001.881935648147</v>
      </c>
      <c r="H356" s="116"/>
      <c r="I356" s="114" t="str">
        <f>IFERROR(VLOOKUP(D356,DB!A:F,6,0),"")</f>
        <v/>
      </c>
      <c r="J356" s="114" t="str">
        <f>IFERROR(VLOOKUP(D356,DB!A:G,7,0),"")</f>
        <v/>
      </c>
      <c r="K356" s="117"/>
      <c r="L356" s="131" t="str">
        <f>IFERROR(VLOOKUP(D356,DB!A:I,9,0),"")</f>
        <v/>
      </c>
    </row>
    <row r="357" spans="1:12" ht="31.5" customHeight="1">
      <c r="A357" s="113"/>
      <c r="B357" s="114" t="str">
        <f>IFERROR(VLOOKUP(D357,DB!A:K,11,0),"")</f>
        <v/>
      </c>
      <c r="C357" s="115"/>
      <c r="D357" s="114"/>
      <c r="E357" s="136"/>
      <c r="F357" s="116"/>
      <c r="G357" s="72">
        <f t="shared" ca="1" si="5"/>
        <v>46001.881935648147</v>
      </c>
      <c r="H357" s="116"/>
      <c r="I357" s="114" t="str">
        <f>IFERROR(VLOOKUP(D357,DB!A:F,6,0),"")</f>
        <v/>
      </c>
      <c r="J357" s="114" t="str">
        <f>IFERROR(VLOOKUP(D357,DB!A:G,7,0),"")</f>
        <v/>
      </c>
      <c r="K357" s="117"/>
      <c r="L357" s="131" t="str">
        <f>IFERROR(VLOOKUP(D357,DB!A:I,9,0),"")</f>
        <v/>
      </c>
    </row>
    <row r="358" spans="1:12" ht="31.5" customHeight="1">
      <c r="A358" s="113"/>
      <c r="B358" s="114" t="str">
        <f>IFERROR(VLOOKUP(D358,DB!A:K,11,0),"")</f>
        <v/>
      </c>
      <c r="C358" s="115"/>
      <c r="D358" s="114"/>
      <c r="E358" s="136"/>
      <c r="F358" s="116"/>
      <c r="G358" s="72">
        <f t="shared" ca="1" si="5"/>
        <v>46001.881935648147</v>
      </c>
      <c r="H358" s="116"/>
      <c r="I358" s="114" t="str">
        <f>IFERROR(VLOOKUP(D358,DB!A:F,6,0),"")</f>
        <v/>
      </c>
      <c r="J358" s="114" t="str">
        <f>IFERROR(VLOOKUP(D358,DB!A:G,7,0),"")</f>
        <v/>
      </c>
      <c r="K358" s="117"/>
      <c r="L358" s="131" t="str">
        <f>IFERROR(VLOOKUP(D358,DB!A:I,9,0),"")</f>
        <v/>
      </c>
    </row>
    <row r="359" spans="1:12" ht="31.5" customHeight="1">
      <c r="A359" s="113"/>
      <c r="B359" s="114" t="str">
        <f>IFERROR(VLOOKUP(D359,DB!A:K,11,0),"")</f>
        <v/>
      </c>
      <c r="C359" s="115"/>
      <c r="D359" s="114"/>
      <c r="E359" s="136"/>
      <c r="F359" s="116"/>
      <c r="G359" s="72">
        <f t="shared" ca="1" si="5"/>
        <v>46001.881935648147</v>
      </c>
      <c r="H359" s="116"/>
      <c r="I359" s="114" t="str">
        <f>IFERROR(VLOOKUP(D359,DB!A:F,6,0),"")</f>
        <v/>
      </c>
      <c r="J359" s="114" t="str">
        <f>IFERROR(VLOOKUP(D359,DB!A:G,7,0),"")</f>
        <v/>
      </c>
      <c r="K359" s="117"/>
      <c r="L359" s="131" t="str">
        <f>IFERROR(VLOOKUP(D359,DB!A:I,9,0),"")</f>
        <v/>
      </c>
    </row>
    <row r="360" spans="1:12" ht="31.5" customHeight="1">
      <c r="A360" s="113"/>
      <c r="B360" s="114" t="str">
        <f>IFERROR(VLOOKUP(D360,DB!A:K,11,0),"")</f>
        <v/>
      </c>
      <c r="C360" s="115"/>
      <c r="D360" s="114"/>
      <c r="E360" s="136"/>
      <c r="F360" s="116"/>
      <c r="G360" s="72">
        <f t="shared" ca="1" si="5"/>
        <v>46001.881935648147</v>
      </c>
      <c r="H360" s="116"/>
      <c r="I360" s="114" t="str">
        <f>IFERROR(VLOOKUP(D360,DB!A:F,6,0),"")</f>
        <v/>
      </c>
      <c r="J360" s="114" t="str">
        <f>IFERROR(VLOOKUP(D360,DB!A:G,7,0),"")</f>
        <v/>
      </c>
      <c r="K360" s="117"/>
      <c r="L360" s="131" t="str">
        <f>IFERROR(VLOOKUP(D360,DB!A:I,9,0),"")</f>
        <v/>
      </c>
    </row>
    <row r="361" spans="1:12" ht="31.5" customHeight="1">
      <c r="A361" s="113"/>
      <c r="B361" s="114" t="str">
        <f>IFERROR(VLOOKUP(D361,DB!A:K,11,0),"")</f>
        <v/>
      </c>
      <c r="C361" s="115"/>
      <c r="D361" s="114"/>
      <c r="E361" s="136"/>
      <c r="F361" s="116"/>
      <c r="G361" s="72">
        <f t="shared" ca="1" si="5"/>
        <v>46001.881935648147</v>
      </c>
      <c r="H361" s="116"/>
      <c r="I361" s="114" t="str">
        <f>IFERROR(VLOOKUP(D361,DB!A:F,6,0),"")</f>
        <v/>
      </c>
      <c r="J361" s="114" t="str">
        <f>IFERROR(VLOOKUP(D361,DB!A:G,7,0),"")</f>
        <v/>
      </c>
      <c r="K361" s="117"/>
      <c r="L361" s="131" t="str">
        <f>IFERROR(VLOOKUP(D361,DB!A:I,9,0),"")</f>
        <v/>
      </c>
    </row>
    <row r="362" spans="1:12" ht="31.5" customHeight="1">
      <c r="A362" s="137"/>
      <c r="B362" s="138" t="str">
        <f>IFERROR(VLOOKUP(D362,DB!A:K,11,0),"")</f>
        <v/>
      </c>
      <c r="C362" s="139"/>
      <c r="D362" s="138"/>
      <c r="E362" s="136"/>
      <c r="F362" s="140"/>
      <c r="G362" s="141">
        <f t="shared" ca="1" si="5"/>
        <v>46001.881935648147</v>
      </c>
      <c r="H362" s="140"/>
      <c r="I362" s="138" t="str">
        <f>IFERROR(VLOOKUP(D362,DB!A:F,6,0),"")</f>
        <v/>
      </c>
      <c r="J362" s="138" t="str">
        <f>IFERROR(VLOOKUP(D362,DB!A:G,7,0),"")</f>
        <v/>
      </c>
      <c r="K362" s="142"/>
      <c r="L362" s="143" t="str">
        <f>IFERROR(VLOOKUP(D362,DB!A:I,9,0),"")</f>
        <v/>
      </c>
    </row>
  </sheetData>
  <dataValidations count="2">
    <dataValidation allowBlank="1" showInputMessage="1" showErrorMessage="1" sqref="E1" xr:uid="{9E1BC488-8814-4F8A-8DBE-742B3278AB71}"/>
    <dataValidation type="list" allowBlank="1" showInputMessage="1" showErrorMessage="1" sqref="E2:E3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2025-12-10T18:12:13Z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