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740" documentId="120_S{2AC9BD13-BADA-5192-A53E-5A8FF88502F6}" xr6:coauthVersionLast="47" xr6:coauthVersionMax="47" xr10:uidLastSave="{7E8CC956-B009-4CEF-9ECB-5245C36F1693}"/>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3" i="4"/>
  <c r="G3" i="4"/>
  <c r="I3" i="4"/>
  <c r="J3" i="4"/>
  <c r="L3" i="4"/>
  <c r="B4" i="4"/>
  <c r="G4" i="4"/>
  <c r="I4" i="4"/>
  <c r="J4" i="4"/>
  <c r="L4" i="4"/>
  <c r="B5" i="4"/>
  <c r="G5" i="4"/>
  <c r="I5" i="4"/>
  <c r="J5" i="4"/>
  <c r="L5"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<sst xmlns="http://schemas.openxmlformats.org/spreadsheetml/2006/main" count="180283" uniqueCount="39125">
  <si>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</si>
  <si>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</si>
  <si>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</si>
  <si>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</si>
  <si>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</si>
  <si>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</si>
  <si>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</si>
  <si>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</si>
  <si>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</si>
  <si>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</si>
  <si>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</si>
  <si>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</si>
  <si>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</si>
  <si>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</si>
  <si>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</si>
  <si>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</si>
  <si>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</si>
  <si>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</si>
  <si>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</si>
  <si>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</si>
  <si>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</si>
  <si>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</si>
  <si>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</si>
  <si>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</si>
  <si>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</si>
  <si>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</si>
  <si>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</si>
  <si>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</si>
  <si>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</si>
  <si>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</si>
  <si>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</si>
  <si>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</si>
  <si>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</si>
  <si>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</si>
  <si>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</si>
  <si>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</si>
  <si>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</si>
  <si>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</si>
  <si>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</si>
  <si>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</si>
  <si>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</si>
  <si>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</si>
  <si>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</si>
  <si>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</si>
  <si>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</si>
  <si>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</si>
  <si>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</si>
  <si>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</si>
  <si>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</si>
  <si>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</si>
  <si>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</si>
  <si>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</si>
  <si>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</si>
  <si>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</si>
  <si>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</si>
  <si>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</si>
  <si>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</si>
  <si>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</si>
  <si>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</si>
  <si>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</si>
  <si>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</si>
  <si>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</si>
  <si>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</si>
  <si>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</si>
  <si>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</si>
  <si>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</si>
  <si>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</si>
  <si>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</si>
  <si>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</si>
  <si>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</si>
  <si>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</si>
  <si>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</si>
  <si>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</si>
  <si>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</si>
  <si>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</si>
  <si>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</si>
  <si>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</si>
  <si>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</si>
  <si>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</si>
  <si>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</si>
  <si>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</si>
  <si>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</si>
  <si>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</si>
  <si>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</si>
  <si>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</si>
  <si>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</si>
  <si>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</si>
  <si>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</si>
  <si>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</si>
  <si>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</si>
  <si>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</si>
  <si>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</si>
  <si>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</si>
  <si>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</si>
  <si>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</si>
  <si>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</si>
  <si>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</si>
  <si>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</si>
  <si>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</si>
  <si>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</si>
  <si>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</si>
  <si>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</si>
  <si>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</si>
  <si>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</si>
  <si>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</si>
  <si>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</si>
  <si>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</si>
  <si>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</si>
  <si>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</si>
  <si>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</si>
  <si>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</si>
  <si>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</si>
  <si>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</si>
  <si>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</si>
  <si>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</si>
  <si>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</si>
  <si>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</si>
  <si>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</si>
  <si>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</si>
  <si>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</si>
  <si>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</si>
  <si>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</si>
  <si>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</si>
  <si>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</si>
  <si>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</si>
  <si>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</si>
  <si>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</si>
  <si>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</si>
  <si>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</si>
  <si>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</si>
  <si>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</si>
  <si>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</si>
  <si>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</si>
  <si>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</si>
  <si>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</si>
  <si>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</si>
  <si>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</si>
  <si>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</si>
  <si>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</si>
  <si>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</si>
  <si>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</si>
  <si>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</si>
  <si>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</si>
  <si>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</si>
  <si>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</si>
  <si>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</si>
  <si>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</si>
  <si>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</si>
  <si>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</si>
  <si>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</si>
  <si>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</si>
  <si>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</si>
  <si>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</si>
  <si>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</si>
  <si>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</si>
  <si>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</si>
  <si>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</si>
  <si>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</si>
  <si>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</si>
  <si>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</si>
  <si>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</si>
  <si>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</si>
  <si>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</si>
  <si>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</si>
  <si>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</si>
  <si>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</si>
  <si>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</si>
  <si>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</si>
  <si>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</si>
  <si>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</si>
  <si>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</si>
  <si>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</si>
  <si>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</si>
  <si>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</si>
  <si>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</si>
  <si>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</si>
  <si>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</si>
  <si>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</si>
  <si>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</si>
  <si>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</si>
  <si>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</si>
  <si>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</si>
  <si>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</si>
  <si>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</si>
  <si>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</si>
  <si>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</si>
  <si>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</si>
  <si>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</si>
  <si>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</si>
  <si>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</si>
  <si>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</si>
  <si>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</si>
  <si>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</si>
  <si>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</si>
  <si>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</si>
  <si>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</si>
  <si>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</si>
  <si>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</si>
  <si>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</si>
  <si>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</si>
  <si>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</si>
  <si>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</si>
  <si>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</si>
  <si>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</si>
  <si>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</si>
  <si>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</si>
  <si>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</si>
  <si>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</si>
  <si>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</si>
  <si>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</si>
  <si>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</si>
  <si>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</si>
  <si>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</si>
  <si>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</si>
  <si>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</si>
  <si>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</si>
  <si>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</si>
  <si>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</si>
  <si>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</si>
  <si>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</si>
  <si>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</si>
  <si>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</si>
  <si>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</si>
  <si>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</si>
  <si>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</si>
  <si>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</si>
  <si>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</si>
  <si>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</si>
  <si>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</si>
  <si>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</si>
  <si>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</si>
  <si>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</si>
  <si>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</si>
  <si>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</si>
  <si>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</si>
  <si>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</si>
  <si>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</si>
  <si>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</si>
  <si>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</si>
  <si>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</si>
  <si>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</si>
  <si>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</si>
  <si>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</si>
  <si>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</si>
  <si>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</si>
  <si>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</si>
  <si>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</si>
  <si>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</si>
  <si>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</si>
  <si>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</si>
  <si>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</si>
  <si>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</si>
  <si>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</si>
  <si>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</si>
  <si>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</si>
  <si>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</si>
  <si>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</si>
  <si>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</si>
  <si>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</si>
  <si>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</si>
  <si>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</si>
  <si>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</si>
  <si>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</si>
  <si>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</si>
  <si>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</si>
  <si>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</si>
  <si>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</si>
  <si>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</si>
  <si>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</si>
  <si>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</si>
  <si>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</si>
  <si>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</si>
  <si>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</si>
  <si>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</si>
  <si>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</si>
  <si>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</si>
  <si>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</si>
  <si>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</si>
  <si>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</si>
  <si>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</si>
  <si>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</si>
  <si>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</si>
  <si>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</si>
  <si>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</si>
  <si>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</si>
  <si>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</si>
  <si>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</si>
  <si>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</si>
  <si>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</si>
  <si>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</si>
  <si>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</si>
  <si>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</si>
  <si>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</si>
  <si>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</si>
  <si>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</si>
  <si>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</si>
  <si>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</si>
  <si>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</si>
  <si>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</si>
  <si>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</si>
  <si>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</si>
  <si>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</si>
  <si>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</si>
  <si>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</si>
  <si>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</si>
  <si>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</si>
  <si>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</si>
  <si>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</si>
  <si>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</si>
  <si>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</si>
  <si>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</si>
  <si>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</si>
  <si>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</si>
  <si>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</si>
  <si>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</si>
  <si>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</si>
  <si>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</si>
  <si>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</si>
  <si>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</si>
  <si>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</si>
  <si>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</si>
  <si>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</si>
  <si>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</si>
  <si>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</si>
  <si>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</si>
  <si>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</si>
  <si>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</si>
  <si>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</si>
  <si>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</si>
  <si>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</si>
  <si>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</si>
  <si>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</si>
  <si>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</si>
  <si>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</si>
  <si>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</si>
  <si>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</si>
  <si>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</si>
  <si>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</si>
  <si>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</si>
  <si>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</si>
  <si>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</si>
  <si>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</si>
  <si>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</si>
  <si>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</si>
  <si>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</si>
  <si>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</si>
  <si>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</si>
  <si>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</si>
  <si>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</si>
  <si>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</si>
  <si>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</si>
  <si>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</si>
  <si>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</si>
  <si>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</si>
  <si>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</si>
  <si>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</si>
  <si>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</si>
  <si>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</si>
  <si>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</si>
  <si>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</si>
  <si>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</si>
  <si>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</si>
  <si>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</si>
  <si>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</si>
  <si>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</si>
  <si>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</si>
  <si>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</si>
  <si>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</si>
  <si>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</si>
  <si>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</si>
  <si>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</si>
  <si>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</si>
  <si>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</si>
  <si>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</si>
  <si>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</si>
  <si>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</si>
  <si>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</si>
  <si>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</si>
  <si>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</si>
  <si>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</si>
  <si>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</si>
  <si>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</si>
  <si>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</si>
  <si>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</si>
  <si>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</si>
  <si>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</si>
  <si>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</si>
  <si>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</si>
  <si>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</si>
  <si>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</si>
  <si>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</si>
  <si>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</si>
  <si>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</si>
  <si>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</si>
  <si>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</si>
  <si>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</si>
  <si>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</si>
  <si>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</si>
  <si>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</si>
  <si>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</si>
  <si>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</si>
  <si>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</si>
  <si>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</si>
  <si>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</si>
  <si>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</si>
  <si>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</si>
  <si>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</si>
  <si>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</si>
  <si>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</si>
  <si>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</si>
  <si>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</si>
  <si>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</si>
  <si>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</si>
  <si>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</si>
  <si>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</si>
  <si>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</si>
  <si>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</si>
  <si>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</si>
  <si>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</si>
  <si>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</si>
  <si>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</si>
  <si>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</si>
  <si>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</si>
  <si>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</si>
  <si>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</si>
  <si>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</si>
  <si>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</si>
  <si>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</si>
  <si>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</si>
  <si>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</si>
  <si>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</si>
  <si>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</si>
  <si>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</si>
  <si>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</si>
  <si>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</si>
  <si>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</si>
  <si>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</si>
  <si>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</si>
  <si>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</si>
  <si>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</si>
  <si>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</si>
  <si>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</si>
  <si>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</si>
  <si>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</si>
  <si>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</si>
  <si>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</si>
  <si>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</si>
  <si>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</si>
  <si>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</si>
  <si>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</si>
  <si>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</si>
  <si>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</si>
  <si>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</si>
  <si>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</si>
  <si>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</si>
  <si>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</si>
  <si>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</si>
  <si>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</si>
  <si>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</si>
  <si>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</si>
  <si>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</si>
  <si>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</si>
  <si>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</si>
  <si>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</si>
  <si>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</si>
  <si>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</si>
  <si>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</si>
  <si>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</si>
  <si>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</si>
  <si>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</si>
  <si>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</si>
  <si>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</si>
  <si>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</si>
  <si>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</si>
  <si>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</si>
  <si>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</si>
  <si>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</si>
  <si>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</si>
  <si>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</si>
  <si>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</si>
  <si>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</si>
  <si>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</si>
  <si>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</si>
  <si>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</si>
  <si>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</si>
  <si>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</si>
  <si>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</si>
  <si>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</si>
  <si>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</si>
  <si>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</si>
  <si>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</si>
  <si>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</si>
  <si>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</si>
  <si>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</si>
  <si>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</si>
  <si>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</si>
  <si>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</si>
  <si>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</si>
  <si>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</si>
  <si>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</si>
  <si>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</si>
  <si>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</si>
  <si>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</si>
  <si>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</si>
  <si>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</si>
  <si>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</si>
  <si>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</si>
  <si>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</si>
  <si>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</si>
  <si>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</si>
  <si>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</si>
  <si>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</si>
  <si>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</si>
  <si>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</si>
  <si>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</si>
  <si>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</si>
  <si>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</si>
  <si>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</si>
  <si>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</si>
  <si>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</si>
  <si>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</si>
  <si>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</si>
  <si>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</si>
  <si>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</si>
  <si>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</si>
  <si>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</si>
  <si>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</si>
  <si>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</si>
  <si>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</si>
  <si>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</si>
  <si>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</si>
  <si>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</si>
  <si>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</si>
  <si>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</si>
  <si>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</si>
  <si>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</si>
  <si>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</si>
  <si>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</si>
  <si>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</si>
  <si>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</si>
  <si>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</si>
  <si>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</si>
  <si>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</si>
  <si>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</si>
  <si>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</si>
  <si>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</si>
  <si>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</si>
  <si>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</si>
  <si>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</si>
  <si>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</si>
  <si>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</si>
  <si>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</si>
  <si>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</si>
  <si>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</si>
  <si>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</si>
  <si>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</si>
  <si>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</si>
  <si>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</si>
  <si>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</si>
  <si>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</si>
  <si>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</si>
  <si>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</si>
  <si>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</si>
  <si>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</si>
  <si>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</si>
  <si>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</si>
  <si>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</si>
  <si>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</si>
  <si>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</si>
  <si>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</si>
  <si>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</si>
  <si>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</si>
  <si>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</si>
  <si>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</si>
  <si>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</si>
  <si>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</si>
  <si>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</si>
  <si>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</si>
  <si>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</si>
  <si>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</si>
  <si>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</si>
  <si>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</si>
  <si>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</si>
  <si>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</si>
  <si>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</si>
  <si>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</si>
  <si>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</si>
  <si>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</si>
  <si>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</si>
  <si>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</si>
  <si>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</si>
  <si>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</si>
  <si>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</si>
  <si>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</si>
  <si>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</si>
  <si>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</si>
  <si>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</si>
  <si>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</si>
  <si>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</si>
  <si>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</si>
  <si>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</si>
  <si>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</si>
  <si>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</si>
  <si>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</si>
  <si>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</si>
  <si>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</si>
  <si>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</si>
  <si>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</si>
  <si>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</si>
  <si>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</si>
  <si>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</si>
  <si>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</si>
  <si>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</si>
  <si>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</si>
  <si>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</si>
  <si>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</si>
  <si>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</si>
  <si>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</si>
  <si>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</si>
  <si>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</si>
  <si>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</si>
  <si>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</si>
  <si>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</si>
  <si>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</si>
  <si>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</si>
  <si>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</si>
  <si>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</si>
  <si>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</si>
  <si>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</si>
  <si>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</si>
  <si>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</si>
  <si>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</si>
  <si>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</si>
  <si>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</si>
  <si>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</si>
  <si>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</si>
  <si>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</si>
  <si>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</si>
  <si>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</si>
  <si>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</si>
  <si>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</si>
  <si>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</si>
  <si>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</si>
  <si>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</si>
  <si>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</si>
  <si>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</si>
  <si>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</si>
  <si>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</si>
  <si>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</si>
  <si>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</si>
  <si>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</si>
  <si>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</si>
  <si>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</si>
  <si>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</si>
  <si>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</si>
  <si>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</si>
  <si>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</si>
  <si>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</si>
  <si>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</si>
  <si>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</si>
  <si>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</si>
  <si>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</si>
  <si>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</si>
  <si>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</si>
  <si>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</si>
  <si>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</si>
  <si>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</si>
  <si>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</si>
  <si>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</si>
  <si>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</si>
  <si>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</si>
  <si>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</si>
  <si>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</si>
  <si>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</si>
  <si>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</si>
  <si>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</si>
  <si>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</si>
  <si>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</si>
  <si>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</si>
  <si>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</si>
  <si>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</si>
  <si>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</si>
  <si>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</si>
  <si>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</si>
  <si>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</si>
  <si>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</si>
  <si>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</si>
  <si>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</si>
  <si>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</si>
  <si>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</si>
  <si>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</si>
  <si>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</si>
  <si>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</si>
  <si>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</si>
  <si>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</si>
  <si>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</si>
  <si>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</si>
  <si>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</si>
  <si>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</si>
  <si>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</si>
  <si>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</si>
  <si>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</si>
  <si>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</si>
  <si>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</si>
  <si>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</si>
  <si>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</si>
  <si>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</si>
  <si>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</si>
  <si>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</si>
  <si>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</si>
  <si>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</si>
  <si>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</si>
  <si>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</si>
  <si>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</si>
  <si>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</si>
  <si>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</si>
  <si>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</si>
  <si>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</si>
  <si>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</si>
  <si>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</si>
  <si>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</si>
  <si>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</si>
  <si>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</si>
  <si>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</si>
  <si>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</si>
  <si>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</si>
  <si>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</si>
  <si>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</si>
  <si>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</si>
  <si>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</si>
  <si>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</si>
  <si>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</si>
  <si>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</si>
  <si>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</si>
  <si>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</si>
  <si>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</si>
  <si>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</si>
  <si>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</si>
  <si>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</si>
  <si>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</si>
  <si>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</si>
  <si>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</si>
  <si>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</si>
  <si>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</si>
  <si>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</si>
  <si>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</si>
  <si>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</si>
  <si>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</si>
  <si>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</si>
  <si>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</si>
  <si>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</si>
  <si>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</si>
  <si>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</si>
  <si>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</si>
  <si>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</si>
  <si>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</si>
  <si>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</si>
  <si>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</si>
  <si>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</si>
  <si>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</si>
  <si>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</si>
  <si>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</si>
  <si>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</si>
  <si>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</si>
  <si>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</si>
  <si>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</si>
  <si>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</si>
  <si>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</si>
  <si>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</si>
  <si>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</si>
  <si>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</si>
  <si>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</si>
  <si>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</si>
  <si>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</si>
  <si>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</si>
  <si>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</si>
  <si>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</si>
  <si>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</si>
  <si>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</si>
  <si>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</si>
  <si>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</si>
  <si>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</si>
  <si>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</si>
  <si>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</si>
  <si>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</si>
  <si>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</si>
  <si>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</si>
  <si>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</si>
  <si>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</si>
  <si>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</si>
  <si>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</si>
  <si>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</si>
  <si>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</si>
  <si>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</si>
  <si>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</si>
  <si>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</si>
  <si>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</si>
  <si>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</si>
  <si>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</si>
  <si>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</si>
  <si>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</si>
  <si>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</si>
  <si>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</si>
  <si>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</si>
  <si>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</si>
  <si>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</si>
  <si>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</si>
  <si>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</si>
  <si>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</si>
  <si>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</si>
  <si>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</si>
  <si>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</si>
  <si>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</si>
  <si>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</si>
  <si>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</si>
  <si>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</si>
  <si>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</si>
  <si>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</si>
  <si>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</si>
  <si>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</si>
  <si>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</si>
  <si>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</si>
  <si>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</si>
  <si>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</si>
  <si>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</si>
  <si>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</si>
  <si>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</si>
  <si>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</si>
  <si>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</si>
  <si>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</si>
  <si>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</si>
  <si>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</si>
  <si>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</si>
  <si>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</si>
  <si>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</si>
  <si>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</si>
  <si>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</si>
  <si>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</si>
  <si>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</si>
  <si>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</si>
  <si>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</si>
  <si>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</si>
  <si>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</si>
  <si>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</si>
  <si>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</si>
  <si>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</si>
  <si>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</si>
  <si>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</si>
  <si>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</si>
  <si>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</si>
  <si>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</si>
  <si>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</si>
  <si>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</si>
  <si>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</si>
  <si>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</si>
  <si>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</si>
  <si>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</si>
  <si>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</si>
  <si>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</si>
  <si>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</si>
  <si>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</si>
  <si>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</si>
  <si>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</si>
  <si>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</si>
  <si>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</si>
  <si>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</si>
  <si>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</si>
  <si>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</si>
  <si>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</si>
  <si>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</si>
  <si>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</si>
  <si>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</si>
  <si>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</si>
  <si>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</si>
  <si>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</si>
  <si>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</si>
  <si>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</si>
  <si>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</si>
  <si>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</si>
  <si>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</si>
  <si>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</si>
  <si>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</si>
  <si>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</si>
  <si>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</si>
  <si>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</si>
  <si>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</si>
  <si>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</si>
  <si>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</si>
  <si>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</si>
  <si>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</si>
  <si>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</si>
  <si>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</si>
  <si>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</si>
  <si>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</si>
  <si>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</si>
  <si>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</si>
  <si>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</si>
  <si>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</si>
  <si>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</si>
  <si>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</si>
  <si>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</si>
  <si>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</si>
  <si>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</si>
  <si>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</si>
  <si>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</si>
  <si>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</si>
  <si>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</si>
  <si>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</si>
  <si>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</si>
  <si>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</si>
  <si>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</si>
  <si>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</si>
  <si>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</si>
  <si>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</si>
  <si>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</si>
  <si>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</si>
  <si>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</si>
  <si>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</si>
  <si>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</si>
  <si>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</si>
  <si>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</si>
  <si>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</si>
  <si>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</si>
  <si>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</si>
  <si>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</si>
  <si>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</si>
  <si>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</si>
  <si>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</si>
  <si>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</si>
  <si>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</si>
  <si>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</si>
  <si>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</si>
  <si>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</si>
  <si>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</si>
  <si>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</si>
  <si>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</si>
  <si>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</si>
  <si>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</si>
  <si>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</si>
  <si>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</si>
  <si>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</si>
  <si>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</si>
  <si>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</si>
  <si>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</si>
  <si>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</si>
  <si>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</si>
  <si>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</si>
  <si>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</si>
  <si>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</si>
  <si>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</si>
  <si>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</si>
  <si>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</si>
  <si>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</si>
  <si>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</si>
  <si>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</si>
  <si>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</si>
  <si>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</si>
  <si>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</si>
  <si>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</si>
  <si>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</si>
  <si>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</si>
  <si>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</si>
  <si>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</si>
  <si>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</si>
  <si>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</si>
  <si>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</si>
  <si>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</si>
  <si>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</si>
  <si>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</si>
  <si>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</si>
  <si>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</si>
  <si>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</si>
  <si>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</si>
  <si>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</si>
  <si>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</si>
  <si>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</si>
  <si>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</si>
  <si>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</si>
  <si>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</si>
  <si>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</si>
  <si>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</si>
  <si>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</si>
  <si>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</si>
  <si>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</si>
  <si>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</si>
  <si>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</si>
  <si>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</si>
  <si>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</si>
  <si>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</si>
  <si>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</si>
  <si>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</si>
  <si>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</si>
  <si>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</si>
  <si>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</si>
  <si>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</si>
  <si>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</si>
  <si>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</si>
  <si>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</si>
  <si>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</si>
  <si>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</si>
  <si>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</si>
  <si>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</si>
  <si>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</si>
  <si>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</si>
  <si>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</si>
  <si>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</si>
  <si>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</si>
  <si>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</si>
  <si>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</si>
  <si>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</si>
  <si>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</si>
  <si>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</si>
  <si>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</si>
  <si>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</si>
  <si>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</si>
  <si>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</si>
  <si>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</si>
  <si>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</si>
  <si>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</si>
  <si>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</si>
  <si>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</si>
  <si>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</si>
  <si>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</si>
  <si>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</si>
  <si>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</si>
  <si>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</si>
  <si>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</si>
  <si>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</si>
  <si>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</si>
  <si>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</si>
  <si>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</si>
  <si>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</si>
  <si>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</si>
  <si>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</si>
  <si>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</si>
  <si>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</si>
  <si>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</si>
  <si>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</si>
  <si>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</si>
  <si>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</si>
  <si>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</si>
  <si>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</si>
  <si>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</si>
  <si>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</si>
  <si>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</si>
  <si>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</si>
  <si>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</si>
  <si>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</si>
  <si>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</si>
  <si>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</si>
  <si>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</si>
  <si>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</si>
  <si>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</si>
  <si>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</si>
  <si>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</si>
  <si>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</si>
  <si>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</si>
  <si>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</si>
  <si>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</si>
  <si>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</si>
  <si>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</si>
  <si>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</si>
  <si>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</si>
  <si>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</si>
  <si>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</si>
  <si>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</si>
  <si>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</si>
  <si>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</si>
  <si>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</si>
  <si>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</si>
  <si>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</si>
  <si>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</si>
  <si>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</si>
  <si>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</si>
  <si>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</si>
  <si>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</si>
  <si>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</si>
  <si>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</si>
  <si>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</si>
  <si>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</si>
  <si>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</si>
  <si>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</si>
  <si>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</si>
  <si>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</si>
  <si>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</si>
  <si>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</si>
  <si>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</si>
  <si>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</si>
  <si>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</si>
  <si>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</si>
  <si>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</si>
  <si>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</si>
  <si>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</si>
  <si>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</si>
  <si>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</si>
  <si>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</si>
  <si>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</si>
  <si>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</si>
  <si>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</si>
  <si>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</si>
  <si>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</si>
  <si>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</si>
  <si>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</si>
  <si>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</si>
  <si>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</si>
  <si>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</si>
  <si>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</si>
  <si>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</si>
  <si>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</si>
  <si>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</si>
  <si>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</si>
  <si>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</si>
  <si>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</si>
  <si>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</si>
  <si>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</si>
  <si>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</si>
  <si>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</si>
  <si>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</si>
  <si>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</si>
  <si>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</si>
  <si>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</si>
  <si>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</si>
  <si>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</si>
  <si>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</si>
  <si>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</si>
  <si>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</si>
  <si>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</si>
  <si>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</si>
  <si>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</si>
  <si>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</si>
  <si>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</si>
  <si>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</si>
  <si>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</si>
  <si>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</si>
  <si>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</si>
  <si>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</si>
  <si>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</si>
  <si>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</si>
  <si>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</si>
  <si>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</si>
  <si>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</si>
  <si>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</si>
  <si>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</si>
  <si>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</si>
  <si>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</si>
  <si>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</si>
  <si>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</si>
  <si>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</si>
  <si>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</si>
  <si>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</si>
  <si>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</si>
  <si>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</si>
  <si>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</si>
  <si>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</si>
  <si>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</si>
  <si>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</si>
  <si>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</si>
  <si>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</si>
  <si>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</si>
  <si>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</si>
  <si>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</si>
  <si>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</si>
  <si>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</si>
  <si>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</si>
  <si>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</si>
  <si>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</si>
  <si>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</si>
  <si>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</si>
  <si>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</si>
  <si>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</si>
  <si>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</si>
  <si>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</si>
  <si>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</si>
  <si>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</si>
  <si>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</si>
  <si>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</si>
  <si>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</si>
  <si>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</si>
  <si>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</si>
  <si>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</si>
  <si>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</si>
  <si>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</si>
  <si>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</si>
  <si>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</si>
  <si>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</si>
  <si>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</si>
  <si>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</si>
  <si>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</si>
  <si>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</si>
  <si>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</si>
  <si>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</si>
  <si>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</si>
  <si>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</si>
  <si>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</si>
  <si>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</si>
  <si>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</si>
  <si>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</si>
  <si>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</si>
  <si>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</si>
  <si>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</si>
  <si>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</si>
  <si>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</si>
  <si>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</si>
  <si>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</si>
  <si>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</si>
  <si>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</si>
  <si>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</si>
  <si>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</si>
  <si>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</si>
  <si>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</si>
  <si>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</si>
  <si>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</si>
  <si>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</si>
  <si>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</si>
  <si>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</si>
  <si>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</si>
  <si>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</si>
  <si>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</si>
  <si>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</si>
  <si>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</si>
  <si>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</si>
  <si>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</si>
  <si>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</si>
  <si>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</si>
  <si>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</si>
  <si>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</si>
  <si>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</si>
  <si>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</si>
  <si>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</si>
  <si>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</si>
  <si>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</si>
  <si>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</si>
  <si>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</si>
  <si>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</si>
  <si>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</si>
  <si>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</si>
  <si>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</si>
  <si>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</si>
  <si>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</si>
  <si>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</si>
  <si>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</si>
  <si>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</si>
  <si>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</si>
  <si>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</si>
  <si>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</si>
  <si>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</si>
  <si>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</si>
  <si>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</si>
  <si>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</si>
  <si>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</si>
  <si>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</si>
  <si>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</si>
  <si>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</si>
  <si>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</si>
  <si>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</si>
  <si>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</si>
  <si>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</si>
  <si>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</si>
  <si>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</si>
  <si>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</si>
  <si>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</si>
  <si>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</si>
  <si>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</si>
  <si>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</si>
  <si>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</si>
  <si>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</si>
  <si>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</si>
  <si>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</si>
  <si>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</si>
  <si>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</si>
  <si>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</si>
  <si>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</si>
  <si>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</si>
  <si>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</si>
  <si>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</si>
  <si>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</si>
  <si>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</si>
  <si>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</si>
  <si>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</si>
  <si>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</si>
  <si>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</si>
  <si>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</si>
  <si>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</si>
  <si>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</si>
  <si>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</si>
  <si>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</si>
  <si>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</si>
  <si>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</si>
  <si>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</si>
  <si>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</si>
  <si>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</si>
  <si>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</si>
  <si>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</si>
  <si>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</si>
  <si>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</si>
  <si>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</si>
  <si>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</si>
  <si>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</si>
  <si>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</si>
  <si>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</si>
  <si>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</si>
  <si>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</si>
  <si>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</si>
  <si>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</si>
  <si>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</si>
  <si>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</si>
  <si>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</si>
  <si>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</si>
  <si>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</si>
  <si>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</si>
  <si>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</si>
  <si>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</si>
  <si>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</si>
  <si>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</si>
  <si>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</si>
  <si>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</si>
  <si>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</si>
  <si>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</si>
  <si>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</si>
  <si>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</si>
  <si>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</si>
  <si>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</si>
  <si>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</si>
  <si>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</si>
  <si>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</si>
  <si>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</si>
  <si>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</si>
  <si>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</si>
  <si>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</si>
  <si>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</si>
  <si>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</si>
  <si>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</si>
  <si>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</si>
  <si>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</si>
  <si>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</si>
  <si>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</si>
  <si>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</si>
  <si>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</si>
  <si>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</si>
  <si>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</si>
  <si>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</si>
  <si>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</si>
  <si>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</si>
  <si>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</si>
  <si>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</si>
  <si>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</si>
  <si>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</si>
  <si>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</si>
  <si>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</si>
  <si>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</si>
  <si>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</si>
  <si>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</si>
  <si>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</si>
  <si>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</si>
  <si>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</si>
  <si>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</si>
  <si>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</si>
  <si>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</si>
  <si>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</si>
  <si>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</si>
  <si>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</si>
  <si>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</si>
  <si>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</si>
  <si>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</si>
  <si>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</si>
  <si>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</si>
  <si>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</si>
  <si>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</si>
  <si>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</si>
  <si>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</si>
  <si>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</si>
  <si>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</si>
  <si>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</si>
  <si>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</si>
  <si>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</si>
  <si>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</si>
  <si>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</si>
  <si>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</si>
  <si>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</si>
  <si>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</si>
  <si>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</si>
  <si>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</si>
  <si>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</si>
  <si>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</si>
  <si>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</si>
  <si>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</si>
  <si>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</si>
  <si>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</si>
  <si>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</si>
  <si>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</si>
  <si>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</si>
  <si>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</si>
  <si>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</si>
  <si>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</si>
  <si>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</si>
  <si>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</si>
  <si>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</si>
  <si>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</si>
  <si>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</si>
  <si>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</si>
  <si>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</si>
  <si>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</si>
  <si>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</si>
  <si>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</si>
  <si>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</si>
  <si>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</si>
  <si>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</si>
  <si>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</si>
  <si>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</si>
  <si>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</si>
  <si>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</si>
  <si>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</si>
  <si>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</si>
  <si>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</si>
  <si>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</si>
  <si>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</si>
  <si>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</si>
  <si>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</si>
  <si>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</si>
  <si>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</si>
  <si>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</si>
  <si>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</si>
  <si>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</si>
  <si>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</si>
  <si>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</si>
  <si>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</si>
  <si>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</si>
  <si>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</si>
  <si>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</si>
  <si>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</si>
  <si>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</si>
  <si>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</si>
  <si>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</si>
  <si>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</si>
  <si>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</si>
  <si>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</si>
  <si>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</si>
  <si>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</si>
  <si>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</si>
  <si>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</si>
  <si>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</si>
  <si>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</si>
  <si>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</si>
  <si>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</si>
  <si>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</si>
  <si>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</si>
  <si>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</si>
  <si>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</si>
  <si>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</si>
  <si>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</si>
  <si>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</si>
  <si>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</si>
  <si>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</si>
  <si>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</si>
  <si>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</si>
  <si>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</si>
  <si>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</si>
  <si>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</si>
  <si>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</si>
  <si>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</si>
  <si>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</si>
  <si>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</si>
  <si>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</si>
  <si>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</si>
  <si>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</si>
  <si>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</si>
  <si>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</si>
  <si>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</si>
  <si>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</si>
  <si>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</si>
  <si>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</si>
  <si>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</si>
  <si>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</si>
  <si>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</si>
  <si>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</si>
  <si>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</si>
  <si>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</si>
  <si>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</si>
  <si>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</si>
  <si>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</si>
  <si>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</si>
  <si>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</si>
  <si>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</si>
  <si>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</si>
  <si>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</si>
  <si>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</si>
  <si>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</si>
  <si>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</si>
  <si>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</si>
  <si>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</si>
  <si>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</si>
  <si>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</si>
  <si>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</si>
  <si>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</si>
  <si>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</si>
  <si>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</si>
  <si>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</si>
  <si>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</si>
  <si>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</si>
  <si>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</si>
  <si>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</si>
  <si>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</si>
  <si>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</si>
  <si>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</si>
  <si>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</si>
  <si>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</si>
  <si>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</si>
  <si>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</si>
  <si>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</si>
  <si>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</si>
  <si>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</si>
  <si>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</si>
  <si>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</si>
  <si>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</si>
  <si>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</si>
  <si>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</si>
  <si>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</si>
  <si>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</si>
  <si>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</si>
  <si>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</si>
  <si>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</si>
  <si>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</si>
  <si>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</si>
  <si>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</si>
  <si>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</si>
  <si>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</si>
  <si>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</si>
  <si>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</si>
  <si>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</si>
  <si>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</si>
  <si>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</si>
  <si>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</si>
  <si>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</si>
  <si>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</si>
  <si>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</si>
  <si>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</si>
  <si>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</si>
  <si>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</si>
  <si>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</si>
  <si>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</si>
  <si>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</si>
  <si>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</si>
  <si>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</si>
  <si>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</si>
  <si>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</si>
  <si>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</si>
  <si>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</si>
  <si>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</si>
  <si>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</si>
  <si>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</si>
  <si>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</si>
  <si>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</si>
  <si>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</si>
  <si>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</si>
  <si>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</si>
  <si>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</si>
  <si>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</si>
  <si>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</si>
  <si>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</si>
  <si>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</si>
  <si>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</si>
  <si>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</si>
  <si>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</si>
  <si>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</si>
  <si>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</si>
  <si>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</si>
  <si>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</si>
  <si>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</si>
  <si>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</si>
  <si>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</si>
  <si>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</si>
  <si>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</si>
  <si>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</si>
  <si>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</si>
  <si>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</si>
  <si>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</si>
  <si>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</si>
  <si>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</si>
  <si>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</si>
  <si>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</si>
  <si>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</si>
  <si>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</si>
  <si>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</si>
  <si>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</si>
  <si>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</si>
  <si>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</si>
  <si>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</si>
  <si>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</si>
  <si>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</si>
  <si>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</si>
  <si>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</si>
  <si>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</si>
  <si>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</si>
  <si>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</si>
  <si>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</si>
  <si>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</si>
  <si>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</si>
  <si>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</si>
  <si>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</si>
  <si>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</si>
  <si>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</si>
  <si>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</si>
  <si>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</si>
  <si>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</si>
  <si>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</si>
  <si>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</si>
  <si>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</si>
  <si>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</si>
  <si>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</si>
  <si>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</si>
  <si>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</si>
  <si>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</si>
  <si>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</si>
  <si>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</si>
  <si>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</si>
  <si>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</si>
  <si>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</si>
  <si>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</si>
  <si>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</si>
  <si>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</si>
  <si>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</si>
  <si>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</si>
  <si>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</si>
  <si>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</si>
  <si>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</si>
  <si>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</si>
  <si>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</si>
  <si>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</si>
  <si>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</si>
  <si>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</si>
  <si>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</si>
  <si>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</si>
  <si>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</si>
  <si>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</si>
  <si>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</si>
  <si>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</si>
  <si>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</si>
  <si>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</si>
  <si>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</si>
  <si>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</si>
  <si>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</si>
  <si>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</si>
  <si>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</si>
  <si>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</si>
  <si>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</si>
  <si>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</si>
  <si>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</si>
  <si>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</si>
  <si>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</si>
  <si>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</si>
  <si>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</si>
  <si>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</si>
  <si>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</si>
  <si>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</si>
  <si>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</si>
  <si>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</si>
  <si>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</si>
  <si>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</si>
  <si>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</si>
  <si>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</si>
  <si>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</si>
  <si>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</si>
  <si>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</si>
  <si>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</si>
  <si>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</si>
  <si>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</si>
  <si>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</si>
  <si>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</si>
  <si>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</si>
  <si>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</si>
  <si>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</si>
  <si>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</si>
  <si>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</si>
  <si>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</si>
  <si>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</si>
  <si>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</si>
  <si>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</si>
  <si>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</si>
  <si>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</si>
  <si>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</si>
  <si>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</si>
  <si>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</si>
  <si>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</si>
  <si>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</si>
  <si>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</si>
  <si>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</si>
  <si>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</si>
  <si>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</si>
  <si>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</si>
  <si>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</si>
  <si>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</si>
  <si>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</si>
  <si>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</si>
  <si>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</si>
  <si>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</si>
  <si>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</si>
  <si>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</si>
  <si>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</si>
  <si>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</si>
  <si>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</si>
  <si>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</si>
  <si>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</si>
  <si>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</si>
  <si>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</si>
  <si>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</si>
  <si>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</si>
  <si>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</si>
  <si>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</si>
  <si>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</si>
  <si>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</si>
  <si>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</si>
  <si>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</si>
  <si>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</si>
  <si>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</si>
  <si>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</si>
  <si>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</si>
  <si>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</si>
  <si>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</si>
  <si>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</si>
  <si>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</si>
  <si>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</si>
  <si>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</si>
  <si>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</si>
  <si>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</si>
  <si>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</si>
  <si>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</si>
  <si>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</si>
  <si>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</si>
  <si>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</si>
  <si>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</si>
  <si>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</si>
  <si>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</si>
  <si>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</si>
  <si>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</si>
  <si>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</si>
  <si>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</si>
  <si>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</si>
  <si>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</si>
  <si>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</si>
  <si>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</si>
  <si>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</si>
  <si>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</si>
  <si>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</si>
  <si>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</si>
  <si>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</si>
  <si>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</si>
  <si>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</si>
  <si>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</si>
  <si>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</si>
  <si>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</si>
  <si>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</si>
  <si>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</si>
  <si>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</si>
  <si>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</si>
  <si>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</si>
  <si>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</si>
  <si>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</si>
  <si>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</si>
  <si>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</si>
  <si>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</si>
  <si>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</si>
  <si>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</si>
  <si>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</si>
  <si>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</si>
  <si>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</si>
  <si>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</si>
  <si>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</si>
  <si>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</si>
  <si>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</si>
  <si>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</si>
  <si>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</si>
  <si>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</si>
  <si>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</si>
  <si>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</si>
  <si>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</si>
  <si>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</si>
  <si>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</si>
  <si>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</si>
  <si>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</si>
  <si>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</si>
  <si>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</si>
  <si>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</si>
  <si>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</si>
  <si>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</si>
  <si>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</si>
  <si>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</si>
  <si>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</si>
  <si>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</si>
  <si>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</si>
  <si>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</si>
  <si>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</si>
  <si>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</si>
  <si>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</si>
  <si>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</si>
  <si>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</si>
  <si>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</si>
  <si>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</si>
  <si>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</si>
  <si>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</si>
  <si>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</si>
  <si>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</si>
  <si>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</si>
  <si>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</si>
  <si>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</si>
  <si>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</si>
  <si>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</si>
  <si>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</si>
  <si>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</si>
  <si>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</si>
  <si>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</si>
  <si>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</si>
  <si>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</si>
  <si>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</si>
  <si>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</si>
  <si>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</si>
  <si>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</si>
  <si>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</si>
  <si>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</si>
  <si>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</si>
  <si>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</si>
  <si>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</si>
  <si>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</si>
  <si>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</si>
  <si>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</si>
  <si>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</si>
  <si>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</si>
  <si>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</si>
  <si>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</si>
  <si>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</si>
  <si>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</si>
  <si>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</si>
  <si>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</si>
  <si>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</si>
  <si>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</si>
  <si>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</si>
  <si>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</si>
  <si>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</si>
  <si>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</si>
  <si>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</si>
  <si>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</si>
  <si>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</si>
  <si>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</si>
  <si>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</si>
  <si>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</si>
  <si>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</si>
  <si>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</si>
  <si>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</si>
  <si>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</si>
  <si>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</si>
  <si>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</si>
  <si>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</si>
  <si>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</si>
  <si>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</si>
  <si>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</si>
  <si>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</si>
  <si>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</si>
  <si>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</si>
  <si>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</si>
  <si>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</si>
  <si>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</si>
  <si>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</si>
  <si>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</si>
  <si>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</si>
  <si>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</si>
  <si>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</si>
  <si>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</si>
  <si>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</si>
  <si>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</si>
  <si>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</si>
  <si>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</si>
  <si>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</si>
  <si>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</si>
  <si>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</si>
  <si>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</si>
  <si>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</si>
  <si>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</si>
  <si>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</si>
  <si>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</si>
  <si>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</si>
  <si>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</si>
  <si>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</si>
  <si>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</si>
  <si>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</si>
  <si>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</si>
  <si>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</si>
  <si>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</si>
  <si>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</si>
  <si>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</si>
  <si>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</si>
  <si>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</si>
  <si>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</si>
  <si>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</si>
  <si>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</si>
  <si>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</si>
  <si>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</si>
  <si>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</si>
  <si>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</si>
  <si>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</si>
  <si>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</si>
  <si>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</si>
  <si>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</si>
  <si>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</si>
  <si>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</si>
  <si>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</si>
  <si>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</si>
  <si>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</si>
  <si>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</si>
  <si>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</si>
  <si>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</si>
  <si>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</si>
  <si>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</si>
  <si>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</si>
  <si>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</si>
  <si>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</si>
  <si>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</si>
  <si>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</si>
  <si>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</si>
  <si>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</si>
  <si>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</si>
  <si>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</si>
  <si>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</si>
  <si>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</si>
  <si>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</si>
  <si>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</si>
  <si>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</si>
  <si>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</si>
  <si>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</si>
  <si>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</si>
  <si>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</si>
  <si>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</si>
  <si>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</si>
  <si>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</si>
  <si>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</si>
  <si>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</si>
  <si>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</si>
  <si>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</si>
  <si>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</si>
  <si>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</si>
  <si>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</si>
  <si>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</si>
  <si>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</si>
  <si>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</si>
  <si>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</si>
  <si>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</si>
  <si>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</si>
  <si>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</si>
  <si>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</si>
  <si>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</si>
  <si>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</si>
  <si>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</si>
  <si>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</si>
  <si>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</si>
  <si>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</si>
  <si>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</si>
  <si>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</si>
  <si>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</si>
  <si>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</si>
  <si>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</si>
  <si>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</si>
  <si>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</si>
  <si>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</si>
  <si>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</si>
  <si>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</si>
  <si>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</si>
  <si>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</si>
  <si>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</si>
  <si>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</si>
  <si>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</si>
  <si>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</si>
  <si>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</si>
  <si>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</si>
  <si>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</si>
  <si>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</si>
  <si>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</si>
  <si>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</si>
  <si>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</si>
  <si>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</si>
  <si>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</si>
  <si>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</si>
  <si>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</si>
  <si>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</si>
  <si>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</si>
  <si>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</si>
  <si>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</si>
  <si>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</si>
  <si>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</si>
  <si>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</si>
  <si>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</si>
  <si>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</si>
  <si>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</si>
  <si>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</si>
  <si>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</si>
  <si>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</si>
  <si>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</si>
  <si>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</si>
  <si>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</si>
  <si>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</si>
  <si>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</si>
  <si>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</si>
  <si>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</si>
  <si>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</si>
  <si>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</si>
  <si>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</si>
  <si>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</si>
  <si>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</si>
  <si>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</si>
  <si>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</si>
  <si>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</si>
  <si>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</si>
  <si>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</si>
  <si>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</si>
  <si>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</si>
  <si>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</si>
  <si>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</si>
  <si>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</si>
  <si>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</si>
  <si>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</si>
  <si>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</si>
  <si>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</si>
  <si>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</si>
  <si>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</si>
  <si>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</si>
  <si>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</si>
  <si>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</si>
  <si>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</si>
  <si>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</si>
  <si>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</si>
  <si>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</si>
  <si>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</si>
  <si>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</si>
  <si>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</si>
  <si>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</si>
  <si>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</si>
  <si>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</si>
  <si>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</si>
  <si>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</si>
  <si>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</si>
  <si>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</si>
  <si>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</si>
  <si>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</si>
  <si>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</si>
  <si>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</si>
  <si>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</si>
  <si>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</si>
  <si>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</si>
  <si>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</si>
  <si>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</si>
  <si>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</si>
  <si>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</si>
  <si>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</si>
  <si>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</si>
  <si>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</si>
  <si>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</si>
  <si>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</si>
  <si>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</si>
  <si>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</si>
  <si>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</si>
  <si>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</si>
  <si>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</si>
  <si>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</si>
  <si>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</si>
  <si>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</si>
  <si>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</si>
  <si>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</si>
  <si>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</si>
  <si>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</si>
  <si>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</si>
  <si>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</si>
  <si>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</si>
  <si>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</si>
  <si>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</si>
  <si>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</si>
  <si>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</si>
  <si>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</si>
  <si>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</si>
  <si>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</si>
  <si>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</si>
  <si>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</si>
  <si>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</si>
  <si>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</si>
  <si>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</si>
  <si>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</si>
  <si>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</si>
  <si>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</si>
  <si>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</si>
  <si>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</si>
  <si>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</si>
  <si>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</si>
  <si>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</si>
  <si>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</si>
  <si>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</si>
  <si>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</si>
  <si>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</si>
  <si>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</si>
  <si>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</si>
  <si>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</si>
  <si>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</si>
  <si>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</si>
  <si>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</si>
  <si>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</si>
  <si>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</si>
  <si>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</si>
  <si>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</si>
  <si>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</si>
  <si>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</si>
  <si>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</si>
  <si>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</si>
  <si>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</si>
  <si>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</si>
  <si>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</si>
  <si>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</si>
  <si>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</si>
  <si>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</si>
  <si>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</si>
  <si>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</si>
  <si>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</si>
  <si>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</si>
  <si>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</si>
  <si>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</si>
  <si>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</si>
  <si>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</si>
  <si>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</si>
  <si>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</si>
  <si>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</si>
  <si>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</si>
  <si>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</si>
  <si>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</si>
  <si>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</si>
  <si>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</si>
  <si>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</si>
  <si>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</si>
  <si>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</si>
  <si>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</si>
  <si>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</si>
  <si>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</si>
  <si>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</si>
  <si>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</si>
  <si>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</si>
  <si>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</si>
  <si>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</si>
  <si>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</si>
  <si>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</si>
  <si>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</si>
  <si>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</si>
  <si>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</si>
  <si>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</si>
  <si>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</si>
  <si>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</si>
  <si>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</si>
  <si>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</si>
  <si>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</si>
  <si>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</si>
  <si>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</si>
  <si>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</si>
  <si>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</si>
  <si>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</si>
  <si>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</si>
  <si>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</si>
  <si>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</si>
  <si>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</si>
  <si>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</si>
  <si>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</si>
  <si>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</si>
  <si>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</si>
  <si>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</si>
  <si>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</si>
  <si>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</si>
  <si>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</si>
  <si>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</si>
  <si>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</si>
  <si>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</si>
  <si>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</si>
  <si>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</si>
  <si>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</si>
  <si>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</si>
  <si>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</si>
  <si>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</si>
  <si>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</si>
  <si>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</si>
  <si>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</si>
  <si>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</si>
  <si>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</si>
  <si>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</si>
  <si>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</si>
  <si>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</si>
  <si>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</si>
  <si>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</si>
  <si>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</si>
  <si>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</si>
  <si>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</si>
  <si>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</si>
  <si>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</si>
  <si>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</si>
  <si>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</si>
  <si>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</si>
  <si>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</si>
  <si>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</si>
  <si>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</si>
  <si>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</si>
  <si>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</si>
  <si>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</si>
  <si>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</si>
  <si>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</si>
  <si>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</si>
  <si>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</si>
  <si>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</si>
  <si>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</si>
  <si>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</si>
  <si>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</si>
  <si>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</si>
  <si>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</si>
  <si>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</si>
  <si>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</si>
  <si>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</si>
  <si>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</si>
  <si>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</si>
  <si>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</si>
  <si>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</si>
  <si>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</si>
  <si>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</si>
  <si>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</si>
  <si>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</si>
  <si>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</si>
  <si>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</si>
  <si>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</si>
  <si>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</si>
  <si>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</si>
  <si>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</si>
  <si>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</si>
  <si>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</si>
  <si>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</si>
  <si>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</si>
  <si>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</si>
  <si>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</si>
  <si>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</si>
  <si>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</si>
  <si>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</si>
  <si>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</si>
  <si>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</si>
  <si>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</si>
  <si>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</si>
  <si>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</si>
  <si>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</si>
  <si>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</si>
  <si>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</si>
  <si>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</si>
  <si>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</si>
  <si>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</si>
  <si>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</si>
  <si>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</si>
  <si>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</si>
  <si>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</si>
  <si>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</si>
  <si>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</si>
  <si>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</si>
  <si>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</si>
  <si>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</si>
  <si>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</si>
  <si>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</si>
  <si>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</si>
  <si>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</si>
  <si>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</si>
  <si>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</si>
  <si>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</si>
  <si>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</si>
  <si>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</si>
  <si>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</si>
  <si>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</si>
  <si>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</si>
  <si>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</si>
  <si>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</si>
  <si>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</si>
  <si>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</si>
  <si>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</si>
  <si>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</si>
  <si>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</si>
  <si>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</si>
  <si>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</si>
  <si>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</si>
  <si>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</si>
  <si>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</si>
  <si>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</si>
  <si>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</si>
  <si>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</si>
  <si>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</si>
  <si>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</si>
  <si>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</si>
  <si>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</si>
  <si>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</si>
  <si>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</si>
  <si>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</si>
  <si>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</si>
  <si>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</si>
  <si>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</si>
  <si>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</si>
  <si>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</si>
  <si>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</si>
  <si>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</si>
  <si>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</si>
  <si>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</si>
  <si>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</si>
  <si>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</si>
  <si>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</si>
  <si>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</si>
  <si>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</si>
  <si>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</si>
  <si>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</si>
  <si>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</si>
  <si>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</si>
  <si>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</si>
  <si>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</si>
  <si>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</si>
  <si>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</si>
  <si>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</si>
  <si>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</si>
  <si>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</si>
  <si>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</si>
  <si>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</si>
  <si>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</si>
  <si>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</si>
  <si>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</si>
  <si>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</si>
  <si>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</si>
  <si>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</si>
  <si>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</si>
  <si>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</si>
  <si>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</si>
  <si>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</si>
  <si>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</si>
  <si>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</si>
  <si>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</si>
  <si>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</si>
  <si>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</si>
  <si>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</si>
  <si>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</si>
  <si>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</si>
  <si>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</si>
  <si>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</si>
  <si>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</si>
  <si>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</si>
  <si>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</si>
  <si>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</si>
  <si>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</si>
  <si>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</si>
  <si>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</si>
  <si>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</si>
  <si>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</si>
  <si>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</si>
  <si>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</si>
  <si>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</si>
  <si>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</si>
  <si>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</si>
  <si>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</si>
  <si>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</si>
  <si>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</si>
  <si>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</si>
  <si>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</si>
  <si>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</si>
  <si>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</si>
  <si>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</si>
  <si>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</si>
  <si>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</si>
  <si>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</si>
  <si>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</si>
  <si>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</si>
  <si>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</si>
  <si>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</si>
  <si>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</si>
  <si>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</si>
  <si>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</si>
  <si>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</si>
  <si>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</si>
  <si>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</si>
  <si>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</si>
  <si>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</si>
  <si>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</si>
  <si>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</si>
  <si>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</si>
  <si>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</si>
  <si>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</si>
  <si>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</si>
  <si>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</si>
  <si>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</si>
  <si>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</si>
  <si>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</si>
  <si>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</si>
  <si>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</si>
  <si>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</si>
  <si>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</si>
  <si>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</si>
  <si>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</si>
  <si>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</si>
  <si>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</si>
  <si>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</si>
  <si>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</si>
  <si>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</si>
  <si>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</si>
  <si>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</si>
  <si>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</si>
  <si>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</si>
  <si>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</si>
  <si>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</si>
  <si>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</si>
  <si>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</si>
  <si>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</si>
  <si>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</si>
  <si>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</si>
  <si>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</si>
  <si>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</si>
  <si>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</si>
  <si>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</si>
  <si>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</si>
  <si>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</si>
  <si>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</si>
  <si>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</si>
  <si>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</si>
  <si>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</si>
  <si>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</si>
  <si>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</si>
  <si>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</si>
  <si>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</si>
  <si>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</si>
  <si>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</si>
  <si>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</si>
  <si>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</si>
  <si>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</si>
  <si>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</si>
  <si>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</si>
  <si>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</si>
  <si>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</si>
  <si>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</si>
  <si>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</si>
  <si>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</si>
  <si>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</si>
  <si>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</si>
  <si>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</si>
  <si>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</si>
  <si>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</si>
  <si>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</si>
  <si>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</si>
  <si>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</si>
  <si>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</si>
  <si>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</si>
  <si>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</si>
  <si>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</si>
  <si>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</si>
  <si>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</si>
  <si>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</si>
  <si>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</si>
  <si>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</si>
  <si>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</si>
  <si>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</si>
  <si>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</si>
  <si>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</si>
  <si>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</si>
  <si>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</si>
  <si>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</si>
  <si>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</si>
  <si>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</si>
  <si>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</si>
  <si>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</si>
  <si>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</si>
  <si>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</si>
  <si>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</si>
  <si>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</si>
  <si>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</si>
  <si>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</si>
  <si>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</si>
  <si>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</si>
  <si>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</si>
  <si>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</si>
  <si>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</si>
  <si>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</si>
  <si>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</si>
  <si>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</si>
  <si>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</si>
  <si>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</si>
  <si>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</si>
  <si>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</si>
  <si>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</si>
  <si>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</si>
  <si>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</si>
  <si>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</si>
  <si>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</si>
  <si>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</si>
  <si>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</si>
  <si>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</si>
  <si>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</si>
  <si>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</si>
  <si>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</si>
  <si>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</si>
  <si>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</si>
  <si>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</si>
  <si>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</si>
  <si>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</si>
  <si>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</si>
  <si>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</si>
  <si>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</si>
  <si>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</si>
  <si>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</si>
  <si>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</si>
  <si>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</si>
  <si>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</si>
  <si>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</si>
  <si>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</si>
  <si>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</si>
  <si>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</si>
  <si>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</si>
  <si>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</si>
  <si>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</si>
  <si>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</si>
  <si>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</si>
  <si>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</si>
  <si>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</si>
  <si>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</si>
  <si>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</si>
  <si>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</si>
  <si>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</si>
  <si>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</si>
  <si>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</si>
  <si>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</si>
  <si>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</si>
  <si>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</si>
  <si>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</si>
  <si>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</si>
  <si>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</si>
  <si>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</si>
  <si>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</si>
  <si>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</si>
  <si>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</si>
  <si>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</si>
  <si>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</si>
  <si>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</si>
  <si>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</si>
  <si>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</si>
  <si>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</si>
  <si>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</si>
  <si>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</si>
  <si>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</si>
  <si>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</si>
  <si>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</si>
  <si>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</si>
  <si>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</si>
  <si>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</si>
  <si>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</si>
  <si>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</si>
  <si>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</si>
  <si>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</si>
  <si>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</si>
  <si>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</si>
  <si>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</si>
  <si>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</si>
  <si>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</si>
  <si>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</si>
  <si>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</si>
  <si>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</si>
  <si>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</si>
  <si>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</si>
  <si>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</si>
  <si>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</si>
  <si>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</si>
  <si>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</si>
  <si>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</si>
  <si>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</si>
  <si>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</si>
  <si>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</si>
  <si>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</si>
  <si>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</si>
  <si>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</si>
  <si>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</si>
  <si>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</si>
  <si>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</si>
  <si>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</si>
  <si>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</si>
  <si>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</si>
  <si>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</si>
  <si>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</si>
  <si>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</si>
  <si>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</si>
  <si>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</si>
  <si>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</si>
  <si>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</si>
  <si>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</si>
  <si>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</si>
  <si>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</si>
  <si>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</si>
  <si>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</si>
  <si>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</si>
  <si>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</si>
  <si>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</si>
  <si>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</si>
  <si>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</si>
  <si>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</si>
  <si>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</si>
  <si>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</si>
  <si>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</si>
  <si>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</si>
  <si>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</si>
  <si>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</si>
  <si>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</si>
  <si>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</si>
  <si>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</si>
  <si>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</si>
  <si>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</si>
  <si>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</si>
  <si>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</si>
  <si>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</si>
  <si>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</si>
  <si>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</si>
  <si>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</si>
  <si>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</si>
  <si>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</si>
  <si>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</si>
  <si>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</si>
  <si>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</si>
  <si>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</si>
  <si>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</si>
  <si>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</si>
  <si>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</si>
  <si>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</si>
  <si>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</si>
  <si>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</si>
  <si>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</si>
  <si>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</si>
  <si>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</si>
  <si>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</si>
  <si>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</si>
  <si>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</si>
  <si>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</si>
  <si>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</si>
  <si>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</si>
  <si>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</si>
  <si>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</si>
  <si>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</si>
  <si>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</si>
  <si>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</si>
  <si>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</si>
  <si>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</si>
  <si>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</si>
  <si>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</si>
  <si>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</si>
  <si>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</si>
  <si>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</si>
  <si>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</si>
  <si>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</si>
  <si>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</si>
  <si>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</si>
  <si>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</si>
  <si>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</si>
  <si>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</si>
  <si>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</si>
  <si>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</si>
  <si>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</si>
  <si>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</si>
  <si>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</si>
  <si>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</si>
  <si>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</si>
  <si>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</si>
  <si>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</si>
  <si>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</si>
  <si>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</si>
  <si>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</si>
  <si>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</si>
  <si>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</si>
  <si>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</si>
  <si>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</si>
  <si>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</si>
  <si>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</si>
  <si>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</si>
  <si>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</si>
  <si>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</si>
  <si>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</si>
  <si>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</si>
  <si>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</si>
  <si>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</si>
  <si>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</si>
  <si>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</si>
  <si>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</si>
  <si>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</si>
  <si>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</si>
  <si>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</si>
  <si>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</si>
  <si>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</si>
  <si>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</si>
  <si>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</si>
  <si>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</si>
  <si>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</si>
  <si>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</si>
  <si>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</si>
  <si>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</si>
  <si>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</si>
  <si>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</si>
  <si>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</si>
  <si>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</si>
  <si>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</si>
  <si>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</si>
  <si>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</si>
  <si>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</si>
  <si>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</si>
  <si>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</si>
  <si>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</si>
  <si>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</si>
  <si>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</si>
  <si>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</si>
  <si>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</si>
  <si>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</si>
  <si>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</si>
  <si>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</si>
  <si>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</si>
  <si>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</si>
  <si>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</si>
  <si>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</si>
  <si>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</si>
  <si>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</si>
  <si>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</si>
  <si>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</si>
  <si>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</si>
  <si>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</si>
  <si>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</si>
  <si>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</si>
  <si>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</si>
  <si>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</si>
  <si>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</si>
  <si>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</si>
  <si>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</si>
  <si>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</si>
  <si>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</si>
  <si>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</si>
  <si>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</si>
  <si>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</si>
  <si>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</si>
  <si>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</si>
  <si>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</si>
  <si>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</si>
  <si>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</si>
  <si>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</si>
  <si>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</si>
  <si>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</si>
  <si>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</si>
  <si>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</si>
  <si>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</si>
  <si>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</si>
  <si>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</si>
  <si>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</si>
  <si>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</si>
  <si>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</si>
  <si>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</si>
  <si>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</si>
  <si>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</si>
  <si>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</si>
  <si>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</si>
  <si>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</si>
  <si>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</si>
  <si>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</si>
  <si>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</si>
  <si>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</si>
  <si>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</si>
  <si>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</si>
  <si>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</si>
  <si>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</si>
  <si>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</si>
  <si>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</si>
  <si>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</si>
  <si>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</si>
  <si>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</si>
  <si>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</si>
  <si>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</si>
  <si>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</si>
  <si>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</si>
  <si>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</si>
  <si>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</si>
  <si>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</si>
  <si>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</si>
  <si>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</si>
  <si>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</si>
  <si>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</si>
  <si>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</si>
  <si>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</si>
  <si>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</si>
  <si>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</si>
  <si>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</si>
  <si>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</si>
  <si>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</si>
  <si>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</si>
  <si>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</si>
  <si>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</si>
  <si>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</si>
  <si>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</si>
  <si>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</si>
  <si>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</si>
  <si>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</si>
  <si>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</si>
  <si>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</si>
  <si>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</si>
  <si>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</si>
  <si>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</si>
  <si>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</si>
  <si>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</si>
  <si>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</si>
  <si>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</si>
  <si>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</si>
  <si>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</si>
  <si>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</si>
  <si>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</si>
  <si>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</si>
  <si>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</si>
  <si>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</si>
  <si>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</si>
  <si>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</si>
  <si>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</si>
  <si>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</si>
  <si>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</si>
  <si>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</si>
  <si>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</si>
  <si>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</si>
  <si>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</si>
  <si>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</si>
  <si>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</si>
  <si>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</si>
  <si>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</si>
  <si>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</si>
  <si>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</si>
  <si>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</si>
  <si>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</si>
  <si>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</si>
  <si>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</si>
  <si>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</si>
  <si>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</si>
  <si>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</si>
  <si>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</si>
  <si>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</si>
  <si>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</si>
  <si>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</si>
  <si>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</si>
  <si>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</si>
  <si>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</si>
  <si>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</si>
  <si>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</si>
  <si>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</si>
  <si>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</si>
  <si>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</si>
  <si>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</si>
  <si>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</si>
  <si>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</si>
  <si>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</si>
  <si>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</si>
  <si>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</si>
  <si>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</si>
  <si>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</si>
  <si>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</si>
  <si>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</si>
  <si>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</si>
  <si>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</si>
  <si>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</si>
  <si>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</si>
  <si>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</si>
  <si>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</si>
  <si>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</si>
  <si>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</si>
  <si>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</si>
  <si>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</si>
  <si>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</si>
  <si>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</si>
  <si>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</si>
  <si>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</si>
  <si>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</si>
  <si>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</si>
  <si>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</si>
  <si>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</si>
  <si>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</si>
  <si>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</si>
  <si>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</si>
  <si>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</si>
  <si>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</si>
  <si>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</si>
  <si>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</si>
  <si>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</si>
  <si>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</si>
  <si>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</si>
  <si>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</si>
  <si>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</si>
  <si>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</si>
  <si>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</si>
  <si>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</si>
  <si>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</si>
  <si>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</si>
  <si>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</si>
  <si>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</si>
  <si>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</si>
  <si>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</si>
  <si>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</si>
  <si>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</si>
  <si>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</si>
  <si>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</si>
  <si>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</si>
  <si>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</si>
  <si>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</si>
  <si>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</si>
  <si>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</si>
  <si>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</si>
  <si>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</si>
  <si>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</si>
  <si>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</si>
  <si>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</si>
  <si>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</si>
  <si>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</si>
  <si>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</si>
  <si>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</si>
  <si>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</si>
  <si>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</si>
  <si>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</si>
  <si>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</si>
  <si>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</si>
  <si>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</si>
  <si>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</si>
  <si>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</si>
  <si>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</si>
  <si>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</si>
  <si>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</si>
  <si>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</si>
  <si>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</si>
  <si>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</si>
  <si>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</si>
  <si>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</si>
  <si>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</si>
  <si>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</si>
  <si>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</si>
  <si>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</si>
  <si>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</si>
  <si>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</si>
  <si>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</si>
  <si>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</si>
  <si>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</si>
  <si>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</si>
  <si>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</si>
  <si>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</si>
  <si>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</si>
  <si>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</si>
  <si>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</si>
  <si>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</si>
  <si>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</si>
  <si>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</si>
  <si>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</si>
  <si>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</si>
  <si>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</si>
  <si>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</si>
  <si>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</si>
  <si>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</si>
  <si>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</si>
  <si>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</si>
  <si>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</si>
  <si>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</si>
  <si>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</si>
  <si>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</si>
  <si>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</si>
  <si>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</si>
  <si>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</si>
  <si>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</si>
  <si>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</si>
  <si>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</si>
  <si>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</si>
  <si>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</si>
  <si>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</si>
  <si>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</si>
  <si>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</si>
  <si>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</si>
  <si>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</si>
  <si>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</si>
  <si>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</si>
  <si>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</si>
  <si>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</si>
  <si>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</si>
  <si>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</si>
  <si>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</si>
  <si>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</si>
  <si>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</si>
  <si>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</si>
  <si>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</si>
  <si>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</si>
  <si>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</si>
  <si>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</si>
  <si>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</si>
  <si>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</si>
  <si>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</si>
  <si>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</si>
  <si>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</si>
  <si>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</si>
  <si>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</si>
  <si>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</si>
  <si>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</si>
  <si>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</si>
  <si>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</si>
  <si>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</si>
  <si>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</si>
  <si>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</si>
  <si>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</si>
  <si>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</si>
  <si>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</si>
  <si>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</si>
  <si>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</si>
  <si>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</si>
  <si>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</si>
  <si>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</si>
  <si>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</si>
  <si>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</si>
  <si>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</si>
  <si>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</si>
  <si>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</si>
  <si>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</si>
  <si>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</si>
  <si>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</si>
  <si>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</si>
  <si>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</si>
  <si>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</si>
  <si>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</si>
  <si>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</si>
  <si>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</si>
  <si>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</si>
  <si>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</si>
  <si>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</si>
  <si>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</si>
  <si>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</si>
  <si>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</si>
  <si>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</si>
  <si>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</si>
  <si>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</si>
  <si>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</si>
  <si>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</si>
  <si>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</si>
  <si>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</si>
  <si>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</si>
  <si>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</si>
  <si>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</si>
  <si>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</si>
  <si>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</si>
  <si>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</si>
  <si>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</si>
  <si>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</si>
  <si>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</si>
  <si>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</si>
  <si>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</si>
  <si>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</si>
  <si>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</si>
  <si>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</si>
  <si>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</si>
  <si>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</si>
  <si>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</si>
  <si>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</si>
  <si>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</si>
  <si>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</si>
  <si>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</si>
  <si>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</si>
  <si>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</si>
  <si>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</si>
  <si>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</si>
  <si>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</si>
  <si>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</si>
  <si>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</si>
  <si>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</si>
  <si>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</si>
  <si>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</si>
  <si>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</si>
  <si>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</si>
  <si>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</si>
  <si>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</si>
  <si>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</si>
  <si>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</si>
  <si>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</si>
  <si>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</si>
  <si>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</si>
  <si>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</si>
  <si>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</si>
  <si>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</si>
  <si>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</si>
  <si>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</si>
  <si>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</si>
  <si>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</si>
  <si>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</si>
  <si>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</si>
  <si>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</si>
  <si>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</si>
  <si>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</si>
  <si>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</si>
  <si>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</si>
  <si>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</si>
  <si>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</si>
  <si>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</si>
  <si>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</si>
  <si>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</si>
  <si>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</si>
  <si>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</si>
  <si>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</si>
  <si>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</si>
  <si>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</si>
  <si>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</si>
  <si>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</si>
  <si>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</si>
  <si>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</si>
  <si>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</si>
  <si>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</si>
  <si>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</si>
  <si>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</si>
  <si>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</si>
  <si>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</si>
  <si>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</si>
  <si>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</si>
  <si>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</si>
  <si>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</si>
  <si>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</si>
  <si>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</si>
  <si>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</si>
  <si>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</si>
  <si>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</si>
  <si>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</si>
  <si>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</si>
  <si>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</si>
  <si>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</si>
  <si>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</si>
  <si>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</si>
  <si>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</si>
  <si>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</si>
  <si>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</si>
  <si>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</si>
  <si>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</si>
  <si>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</si>
  <si>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</si>
  <si>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</si>
  <si>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</si>
  <si>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</si>
  <si>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</si>
  <si>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</si>
  <si>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</si>
  <si>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</si>
  <si>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</si>
  <si>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</si>
  <si>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</si>
  <si>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</si>
  <si>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</si>
  <si>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</si>
  <si>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</si>
  <si>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</si>
  <si>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</si>
  <si>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</si>
  <si>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</si>
  <si>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</si>
  <si>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</si>
  <si>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</si>
  <si>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</si>
  <si>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</si>
  <si>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</si>
  <si>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</si>
  <si>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</si>
  <si>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</si>
  <si>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</si>
  <si>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</si>
  <si>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</si>
  <si>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</si>
  <si>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</si>
  <si>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</si>
  <si>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</si>
  <si>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</si>
  <si>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</si>
  <si>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</si>
  <si>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</si>
  <si>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</si>
  <si>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</si>
  <si>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</si>
  <si>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</si>
  <si>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</si>
  <si>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</si>
  <si>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</si>
  <si>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</si>
  <si>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</si>
  <si>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</si>
  <si>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</si>
  <si>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</si>
  <si>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</si>
  <si>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</si>
  <si>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</si>
  <si>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</si>
  <si>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</si>
  <si>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</si>
  <si>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</si>
  <si>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</si>
  <si>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</si>
  <si>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</si>
  <si>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</si>
  <si>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</si>
  <si>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</si>
  <si>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</si>
  <si>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</si>
  <si>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</si>
  <si>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</si>
  <si>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</si>
  <si>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</si>
  <si>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</si>
  <si>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</si>
  <si>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</si>
  <si>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</si>
  <si>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</si>
  <si>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</si>
  <si>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</si>
  <si>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</si>
  <si>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</si>
  <si>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</si>
  <si>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</si>
  <si>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</si>
  <si>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</si>
  <si>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</si>
  <si>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</si>
  <si>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</si>
  <si>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</si>
  <si>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</si>
  <si>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</si>
  <si>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</si>
  <si>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</si>
  <si>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</si>
  <si>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</si>
  <si>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</si>
  <si>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</si>
  <si>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</si>
  <si>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</si>
  <si>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</si>
  <si>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</si>
  <si>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</si>
  <si>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</si>
  <si>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</si>
  <si>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</si>
  <si>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</si>
  <si>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</si>
  <si>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</si>
  <si>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</si>
  <si>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</si>
  <si>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</si>
  <si>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</si>
  <si>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</si>
  <si>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</si>
  <si>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</si>
  <si>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</si>
  <si>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</si>
  <si>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</si>
  <si>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</si>
  <si>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</si>
  <si>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</si>
  <si>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</si>
  <si>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</si>
  <si>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</si>
  <si>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</si>
  <si>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</si>
  <si>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</si>
  <si>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</si>
  <si>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</si>
  <si>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</si>
  <si>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</si>
  <si>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</si>
  <si>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</si>
  <si>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</si>
  <si>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</si>
  <si>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</si>
  <si>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</si>
  <si>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</si>
  <si>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</si>
  <si>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</si>
  <si>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</si>
  <si>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</si>
  <si>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</si>
  <si>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</si>
  <si>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</si>
  <si>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</si>
  <si>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</si>
  <si>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</si>
  <si>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</si>
  <si>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</si>
  <si>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</si>
  <si>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</si>
  <si>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</si>
  <si>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</si>
  <si>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</si>
  <si>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</si>
  <si>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</si>
  <si>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</si>
  <si>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</si>
  <si>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</si>
  <si>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</si>
  <si>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</si>
  <si>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</si>
  <si>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</si>
  <si>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</si>
  <si>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</si>
  <si>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</si>
  <si>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</si>
  <si>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</si>
  <si>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</si>
  <si>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</si>
  <si>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</si>
  <si>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</si>
  <si>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</si>
  <si>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</si>
  <si>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</si>
  <si>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</si>
  <si>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</si>
  <si>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</si>
  <si>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</si>
  <si>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</si>
  <si>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</si>
  <si>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</si>
  <si>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</si>
  <si>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</si>
  <si>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</si>
  <si>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</si>
  <si>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</si>
  <si>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</si>
  <si>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</si>
  <si>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</si>
  <si>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</si>
  <si>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</si>
  <si>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</si>
  <si>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</si>
  <si>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</si>
  <si>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</si>
  <si>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</si>
  <si>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</si>
  <si>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</si>
  <si>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</si>
  <si>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</si>
  <si>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</si>
  <si>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</si>
  <si>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</si>
  <si>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</si>
  <si>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</si>
  <si>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</si>
  <si>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</si>
  <si>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</si>
  <si>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</si>
  <si>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</si>
  <si>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</si>
  <si>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</si>
  <si>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</si>
  <si>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</si>
  <si>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</si>
  <si>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</si>
  <si>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</si>
  <si>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</si>
  <si>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</si>
  <si>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</si>
  <si>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</si>
  <si>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</si>
  <si>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</si>
  <si>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</si>
  <si>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</si>
  <si>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</si>
  <si>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</si>
  <si>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</si>
  <si>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</si>
  <si>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</si>
  <si>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</si>
  <si>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</si>
  <si>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</si>
  <si>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</si>
  <si>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</si>
  <si>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</si>
  <si>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</si>
  <si>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</si>
  <si>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</si>
  <si>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</si>
  <si>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</si>
  <si>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</si>
  <si>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</si>
  <si>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</si>
  <si>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</si>
  <si>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</si>
  <si>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</si>
  <si>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</si>
  <si>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</si>
  <si>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</si>
  <si>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</si>
  <si>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</si>
  <si>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</si>
  <si>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</si>
  <si>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</si>
  <si>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</si>
  <si>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</si>
  <si>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</si>
  <si>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</si>
  <si>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</si>
  <si>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</si>
  <si>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</si>
  <si>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</si>
  <si>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</si>
  <si>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</si>
  <si>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</si>
  <si>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</si>
  <si>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</si>
  <si>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</si>
  <si>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</si>
  <si>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</si>
  <si>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</si>
  <si>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</si>
  <si>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</si>
  <si>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</si>
  <si>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</si>
  <si>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</si>
  <si>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</si>
  <si>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</si>
  <si>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</si>
  <si>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</si>
  <si>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</si>
  <si>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</si>
  <si>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</si>
  <si>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</si>
  <si>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</si>
  <si>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</si>
  <si>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</si>
  <si>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</si>
  <si>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</si>
  <si>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</si>
  <si>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</si>
  <si>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</si>
  <si>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</si>
  <si>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</si>
  <si>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</si>
  <si>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</si>
  <si>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</si>
  <si>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</si>
  <si>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</si>
  <si>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</si>
  <si>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</si>
  <si>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</si>
  <si>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</si>
  <si>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</si>
  <si>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</si>
  <si>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</si>
  <si>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</si>
  <si>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</si>
  <si>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</si>
  <si>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</si>
  <si>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</si>
  <si>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</si>
  <si>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</si>
  <si>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</si>
  <si>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</si>
  <si>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</si>
  <si>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</si>
  <si>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</si>
  <si>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</si>
  <si>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</si>
  <si>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</si>
  <si>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</si>
  <si>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</si>
  <si>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</si>
  <si>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</si>
  <si>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</si>
  <si>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</si>
  <si>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</si>
  <si>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</si>
  <si>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</si>
  <si>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</si>
  <si>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</si>
  <si>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</si>
  <si>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</si>
  <si>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</si>
  <si>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</si>
  <si>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</si>
  <si>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</si>
  <si>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</si>
  <si>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</si>
  <si>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</si>
  <si>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</si>
  <si>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</si>
  <si>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</si>
  <si>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</si>
  <si>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</si>
  <si>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</si>
  <si>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</si>
  <si>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</si>
  <si>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</si>
  <si>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</si>
  <si>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</si>
  <si>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</si>
  <si>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</si>
  <si>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</si>
  <si>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</si>
  <si>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</si>
  <si>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</si>
  <si>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</si>
  <si>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</si>
  <si>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</si>
  <si>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</si>
  <si>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</si>
  <si>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</si>
  <si>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</si>
  <si>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</si>
  <si>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</si>
  <si>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</si>
  <si>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</si>
  <si>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</si>
  <si>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</si>
  <si>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</si>
  <si>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</si>
  <si>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</si>
  <si>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</si>
  <si>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</si>
  <si>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</si>
  <si>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</si>
  <si>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</si>
  <si>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</si>
  <si>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</si>
  <si>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</si>
  <si>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</si>
  <si>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</si>
  <si>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</si>
  <si>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</si>
  <si>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</si>
  <si>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</si>
  <si>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</si>
  <si>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</si>
  <si>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</si>
  <si>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</si>
  <si>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</si>
  <si>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</si>
  <si>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</si>
  <si>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</si>
  <si>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</si>
  <si>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</si>
  <si>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</si>
  <si>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</si>
  <si>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</si>
  <si>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</si>
  <si>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</si>
  <si>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</si>
  <si>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</si>
  <si>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</si>
  <si>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</si>
  <si>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</si>
  <si>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</si>
  <si>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</si>
  <si>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</si>
  <si>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</si>
  <si>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</si>
  <si>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</si>
  <si>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</si>
  <si>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</si>
  <si>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</si>
  <si>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</si>
  <si>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</si>
  <si>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</si>
  <si>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</si>
  <si>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</si>
  <si>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</si>
  <si>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</si>
  <si>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</si>
  <si>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</si>
  <si>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</si>
  <si>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</si>
  <si>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</si>
  <si>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</si>
  <si>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</si>
  <si>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</si>
  <si>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</si>
  <si>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</si>
  <si>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</si>
  <si>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</si>
  <si>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</si>
  <si>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</si>
  <si>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</si>
  <si>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</si>
  <si>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</si>
  <si>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</si>
  <si>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</si>
  <si>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</si>
  <si>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</si>
  <si>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</si>
  <si>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</si>
  <si>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</si>
  <si>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</si>
  <si>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</si>
  <si>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</si>
  <si>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</si>
  <si>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</si>
  <si>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</si>
  <si>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</si>
  <si>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</si>
  <si>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</si>
  <si>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</si>
  <si>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</si>
  <si>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</si>
  <si>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</si>
  <si>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</si>
  <si>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</si>
  <si>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</si>
  <si>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</si>
  <si>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</si>
  <si>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</si>
  <si>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</si>
  <si>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</si>
  <si>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</si>
  <si>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</si>
  <si>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</si>
  <si>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</si>
  <si>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</si>
  <si>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</si>
  <si>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</si>
  <si>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</si>
  <si>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</si>
  <si>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</si>
  <si>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</si>
  <si>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</si>
  <si>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</si>
  <si>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</si>
  <si>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</si>
  <si>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</si>
  <si>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</si>
  <si>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</si>
  <si>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</si>
  <si>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</si>
  <si>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</si>
  <si>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</si>
  <si>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</si>
  <si>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</si>
  <si>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</si>
  <si>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</si>
  <si>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</si>
  <si>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</si>
  <si>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</si>
  <si>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</si>
  <si>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</si>
  <si>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</si>
  <si>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</si>
  <si>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</si>
  <si>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</si>
  <si>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</si>
  <si>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</si>
  <si>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</si>
  <si>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</si>
  <si>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</si>
  <si>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</si>
  <si>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</si>
  <si>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</si>
  <si>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</si>
  <si>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</si>
  <si>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</si>
  <si>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</si>
  <si>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</si>
  <si>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</si>
  <si>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</si>
  <si>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</si>
  <si>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</si>
  <si>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</si>
  <si>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</si>
  <si>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</si>
  <si>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</si>
  <si>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</si>
  <si>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</si>
  <si>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</si>
  <si>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</si>
  <si>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</si>
  <si>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</si>
  <si>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</si>
  <si>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</si>
  <si>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</si>
  <si>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</si>
  <si>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</si>
  <si>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</si>
  <si>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</si>
  <si>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</si>
  <si>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</si>
  <si>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</si>
  <si>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</si>
  <si>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</si>
  <si>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</si>
  <si>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</si>
  <si>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</si>
  <si>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</si>
  <si>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</si>
  <si>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</si>
  <si>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</si>
  <si>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</si>
  <si>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</si>
  <si>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</si>
  <si>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</si>
  <si>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</si>
  <si>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</si>
  <si>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</si>
  <si>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</si>
  <si>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</si>
  <si>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</si>
  <si>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</si>
  <si>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</si>
  <si>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</si>
  <si>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</si>
  <si>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</si>
  <si>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</si>
  <si>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</si>
  <si>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</si>
  <si>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</si>
  <si>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</si>
  <si>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</si>
  <si>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</si>
  <si>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</si>
  <si>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</si>
  <si>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</si>
  <si>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</si>
  <si>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</si>
  <si>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</si>
  <si>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</si>
  <si>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</si>
  <si>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</si>
  <si>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</si>
  <si>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</si>
  <si>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</si>
  <si>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</si>
  <si>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</si>
  <si>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</si>
  <si>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</si>
  <si>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</si>
  <si>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</si>
  <si>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</si>
  <si>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</si>
  <si>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</si>
  <si>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</si>
  <si>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</si>
  <si>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</si>
  <si>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</si>
  <si>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</si>
  <si>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</si>
  <si>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</si>
  <si>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</si>
  <si>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</si>
  <si>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</si>
  <si>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</si>
  <si>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</si>
  <si>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</si>
  <si>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</si>
  <si>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</si>
  <si>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</si>
  <si>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</si>
  <si>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</si>
  <si>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</si>
  <si>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</si>
  <si>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</si>
  <si>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</si>
  <si>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</si>
  <si>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</si>
  <si>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</si>
  <si>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</si>
  <si>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</si>
  <si>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</si>
  <si>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</si>
  <si>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</si>
  <si>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</si>
  <si>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</si>
  <si>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</si>
  <si>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</si>
  <si>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</si>
  <si>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</si>
  <si>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</si>
  <si>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</si>
  <si>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</si>
  <si>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</si>
  <si>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</si>
  <si>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</si>
  <si>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</si>
  <si>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</si>
  <si>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</si>
  <si>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</si>
  <si>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</si>
  <si>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</si>
  <si>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</si>
  <si>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</si>
  <si>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</si>
  <si>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</si>
  <si>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</si>
  <si>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</si>
  <si>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</si>
  <si>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</si>
  <si>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</si>
  <si>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</si>
  <si>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</si>
  <si>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</si>
  <si>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</si>
  <si>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</si>
  <si>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</si>
  <si>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</si>
  <si>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</si>
  <si>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</si>
  <si>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</si>
  <si>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</si>
  <si>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</si>
  <si>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</si>
  <si>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</si>
  <si>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</si>
  <si>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</si>
  <si>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</si>
  <si>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</si>
  <si>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</si>
  <si>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</si>
  <si>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</si>
  <si>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</si>
  <si>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</si>
  <si>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</si>
  <si>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</si>
  <si>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</si>
  <si>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</si>
  <si>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</si>
  <si>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</si>
  <si>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</si>
  <si>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</si>
  <si>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</si>
  <si>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</si>
  <si>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</si>
  <si>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</si>
  <si>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</si>
  <si>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</si>
  <si>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</si>
  <si>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</si>
  <si>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</si>
  <si>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</si>
  <si>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</si>
  <si>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</si>
  <si>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</si>
  <si>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</si>
  <si>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</si>
  <si>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</si>
  <si>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</si>
  <si>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</si>
  <si>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</si>
  <si>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</si>
  <si>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</si>
  <si>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</si>
  <si>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</si>
  <si>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</si>
  <si>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</si>
  <si>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</si>
  <si>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</si>
  <si>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</si>
  <si>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</si>
  <si>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</si>
  <si>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</si>
  <si>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</si>
  <si>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</si>
  <si>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</si>
  <si>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</si>
  <si>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</si>
  <si>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</si>
  <si>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</si>
  <si>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</si>
  <si>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</si>
  <si>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</si>
  <si>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</si>
  <si>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</si>
  <si>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</si>
  <si>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</si>
  <si>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</si>
  <si>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</si>
  <si>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</si>
  <si>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</si>
  <si>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</si>
  <si>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</si>
  <si>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</si>
  <si>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</si>
  <si>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</si>
  <si>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</si>
  <si>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</si>
  <si>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</si>
  <si>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</si>
  <si>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</si>
  <si>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</si>
  <si>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</si>
  <si>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</si>
  <si>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</si>
  <si>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</si>
  <si>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</si>
  <si>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</si>
  <si>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</si>
  <si>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</si>
  <si>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</si>
  <si>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</si>
  <si>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</si>
  <si>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</si>
  <si>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</si>
  <si>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</si>
  <si>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</si>
  <si>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</si>
  <si>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</si>
  <si>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</si>
  <si>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</si>
  <si>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</si>
  <si>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</si>
  <si>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</si>
  <si>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</si>
  <si>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</si>
  <si>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</si>
  <si>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</si>
  <si>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</si>
  <si>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</si>
  <si>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</si>
  <si>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</si>
  <si>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</si>
  <si>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</si>
  <si>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</si>
  <si>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</si>
  <si>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</si>
  <si>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</si>
  <si>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</si>
  <si>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</si>
  <si>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</si>
  <si>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</si>
  <si>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</si>
  <si>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</si>
  <si>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</si>
  <si>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</si>
  <si>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</si>
  <si>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</si>
  <si>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</si>
  <si>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</si>
  <si>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</si>
  <si>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</si>
  <si>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</si>
  <si>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</si>
  <si>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</si>
  <si>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</si>
  <si>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</si>
  <si>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</si>
  <si>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</si>
  <si>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</si>
  <si>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</si>
  <si>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</si>
  <si>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</si>
  <si>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</si>
  <si>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</si>
  <si>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</si>
  <si>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</si>
  <si>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</si>
  <si>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</si>
  <si>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</si>
  <si>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</si>
  <si>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</si>
  <si>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</si>
  <si>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</si>
  <si>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</si>
  <si>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</si>
  <si>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</si>
  <si>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</si>
  <si>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</si>
  <si>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</si>
  <si>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</si>
  <si>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</si>
  <si>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</si>
  <si>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</si>
  <si>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</si>
  <si>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</si>
  <si>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</si>
  <si>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</si>
  <si>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</si>
  <si>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</si>
  <si>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</si>
  <si>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</si>
  <si>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</si>
  <si>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</si>
  <si>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</si>
  <si>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</si>
  <si>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</si>
  <si>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</si>
  <si>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</si>
  <si>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</si>
  <si>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</si>
  <si>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</si>
  <si>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</si>
  <si>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</si>
  <si>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</si>
  <si>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</si>
  <si>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</si>
  <si>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</si>
  <si>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</si>
  <si>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</si>
  <si>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</si>
  <si>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</si>
  <si>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</si>
  <si>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</si>
  <si>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</si>
  <si>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</si>
  <si>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</si>
  <si>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</si>
  <si>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</si>
  <si>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</si>
  <si>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</si>
  <si>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</si>
  <si>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</si>
  <si>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</si>
  <si>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</si>
  <si>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</si>
  <si>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</si>
  <si>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</si>
  <si>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</si>
  <si>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</si>
  <si>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</si>
  <si>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</si>
  <si>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</si>
  <si>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</si>
  <si>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</si>
  <si>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</si>
  <si>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</si>
  <si>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</si>
  <si>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</si>
  <si>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</si>
  <si>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</si>
  <si>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</si>
  <si>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</si>
  <si>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</si>
  <si>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</si>
  <si>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</si>
  <si>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</si>
  <si>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</si>
  <si>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</si>
  <si>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</si>
  <si>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</si>
  <si>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</si>
  <si>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</si>
  <si>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</si>
  <si>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</si>
  <si>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</si>
  <si>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</si>
  <si>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</si>
  <si>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</si>
  <si>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</si>
  <si>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</si>
  <si>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</si>
  <si>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</si>
  <si>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</si>
  <si>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</si>
  <si>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</si>
  <si>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</si>
  <si>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</si>
  <si>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</si>
  <si>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</si>
  <si>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</si>
  <si>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</si>
  <si>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</si>
  <si>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</si>
  <si>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</si>
  <si>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</si>
  <si>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</si>
  <si>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</si>
  <si>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</si>
  <si>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</si>
  <si>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</si>
  <si>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</si>
  <si>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</si>
  <si>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</si>
  <si>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</si>
  <si>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</si>
  <si>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</si>
  <si>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</si>
  <si>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</si>
  <si>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</si>
  <si>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</si>
  <si>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</si>
  <si>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</si>
  <si>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</si>
  <si>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</si>
  <si>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</si>
  <si>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</si>
  <si>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</si>
  <si>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</si>
  <si>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</si>
  <si>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</si>
  <si>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</si>
  <si>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</si>
  <si>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</si>
  <si>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</si>
  <si>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</si>
  <si>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</si>
  <si>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</si>
  <si>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</si>
  <si>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</si>
  <si>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</si>
  <si>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</si>
  <si>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</si>
  <si>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</si>
  <si>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</si>
  <si>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</si>
  <si>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</si>
  <si>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</si>
  <si>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</si>
  <si>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</si>
  <si>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</si>
  <si>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</si>
  <si>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</si>
  <si>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</si>
  <si>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</si>
  <si>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</si>
  <si>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</si>
  <si>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</si>
  <si>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</si>
  <si>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</si>
  <si>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</si>
  <si>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</si>
  <si>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</si>
  <si>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</si>
  <si>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</si>
  <si>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</si>
  <si>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</si>
  <si>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</si>
  <si>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</si>
  <si>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</si>
  <si>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</si>
  <si>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</si>
  <si>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</si>
  <si>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</si>
  <si>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</si>
  <si>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</si>
  <si>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</si>
  <si>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</si>
  <si>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</si>
  <si>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</si>
  <si>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</si>
  <si>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</si>
  <si>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</si>
  <si>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</si>
  <si>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</si>
  <si>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</si>
  <si>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</si>
  <si>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</si>
  <si>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</si>
  <si>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</si>
  <si>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</si>
  <si>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</si>
  <si>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</si>
  <si>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</si>
  <si>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</si>
  <si>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</si>
  <si>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</si>
  <si>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</si>
  <si>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</si>
  <si>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</si>
  <si>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</si>
  <si>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</si>
  <si>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</si>
  <si>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</si>
  <si>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</si>
  <si>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</si>
  <si>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</si>
  <si>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</si>
  <si>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</si>
  <si>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</si>
  <si>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</si>
  <si>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</si>
  <si>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</si>
  <si>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</si>
  <si>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</si>
  <si>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</si>
  <si>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</si>
  <si>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</si>
  <si>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</si>
  <si>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</si>
  <si>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</si>
  <si>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</si>
  <si>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</si>
  <si>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</si>
  <si>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</si>
  <si>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</si>
  <si>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</si>
  <si>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</si>
  <si>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</si>
  <si>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</si>
  <si>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</si>
  <si>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</si>
  <si>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</si>
  <si>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</si>
  <si>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</si>
  <si>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</si>
  <si>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</si>
  <si>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</si>
  <si>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</si>
  <si>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</si>
  <si>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</si>
  <si>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</si>
  <si>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</si>
  <si>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</si>
  <si>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</si>
  <si>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</si>
  <si>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</si>
  <si>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</si>
  <si>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</si>
  <si>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</si>
  <si>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</si>
  <si>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</si>
  <si>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</si>
  <si>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</si>
  <si>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</si>
  <si>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</si>
  <si>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</si>
  <si>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</si>
  <si>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</si>
  <si>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</si>
  <si>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</si>
  <si>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</si>
  <si>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</si>
  <si>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</si>
  <si>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</si>
  <si>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</si>
  <si>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</si>
  <si>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</si>
  <si>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</si>
  <si>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</si>
  <si>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</si>
  <si>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</si>
  <si>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</si>
  <si>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</si>
  <si>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</si>
  <si>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</si>
  <si>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</si>
  <si>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</si>
  <si>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</si>
  <si>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</si>
  <si>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</si>
  <si>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</si>
  <si>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</si>
  <si>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</si>
  <si>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</si>
  <si>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</si>
  <si>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</si>
  <si>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</si>
  <si>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</si>
  <si>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</si>
  <si>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</si>
  <si>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</si>
  <si>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</si>
  <si>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</si>
  <si>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</si>
  <si>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</si>
  <si>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</si>
  <si>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</si>
  <si>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</si>
  <si>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</si>
  <si>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</si>
  <si>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</si>
  <si>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</si>
  <si>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</si>
  <si>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</si>
  <si>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</si>
  <si>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</si>
  <si>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</si>
  <si>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</si>
  <si>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</si>
  <si>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</si>
  <si>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</si>
  <si>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</si>
  <si>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</si>
  <si>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</si>
  <si>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</si>
  <si>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</si>
  <si>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</si>
  <si>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</si>
  <si>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</si>
  <si>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</si>
  <si>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</si>
  <si>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</si>
  <si>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</si>
  <si>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</si>
  <si>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</si>
  <si>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</si>
  <si>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</si>
  <si>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</si>
  <si>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</si>
  <si>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</si>
  <si>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</si>
  <si>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</si>
  <si>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</si>
  <si>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</si>
  <si>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</si>
  <si>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</si>
  <si>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</si>
  <si>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</si>
  <si>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</si>
  <si>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</si>
  <si>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</si>
  <si>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</si>
  <si>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</si>
  <si>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</si>
  <si>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</si>
  <si>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</si>
  <si>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</si>
  <si>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</si>
  <si>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</si>
  <si>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</si>
  <si>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</si>
  <si>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</si>
  <si>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</si>
  <si>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</si>
  <si>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</si>
  <si>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</si>
  <si>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</si>
  <si>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</si>
  <si>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</si>
  <si>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</si>
  <si>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</si>
  <si>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</si>
  <si>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</si>
  <si>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</si>
  <si>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</si>
  <si>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</si>
  <si>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</si>
  <si>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</si>
  <si>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</si>
  <si>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</si>
  <si>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</si>
  <si>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</si>
  <si>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</si>
  <si>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</si>
  <si>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</si>
  <si>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</si>
  <si>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</si>
  <si>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</si>
  <si>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</si>
  <si>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</si>
  <si>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</si>
  <si>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</si>
  <si>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</si>
  <si>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</si>
  <si>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</si>
  <si>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</si>
  <si>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</si>
  <si>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</si>
  <si>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</si>
  <si>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</si>
  <si>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</si>
  <si>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</si>
  <si>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</si>
  <si>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</si>
  <si>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</si>
  <si>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</si>
  <si>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</si>
  <si>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</si>
  <si>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</si>
  <si>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</si>
  <si>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</si>
  <si>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</si>
  <si>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</si>
  <si>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</si>
  <si>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</si>
  <si>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</si>
  <si>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</si>
  <si>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</si>
  <si>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</si>
  <si>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</si>
  <si>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</si>
  <si>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</si>
  <si>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</si>
  <si>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</si>
  <si>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</si>
  <si>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</si>
  <si>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</si>
  <si>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</si>
  <si>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</si>
  <si>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</si>
  <si>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</si>
  <si>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</si>
  <si>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</si>
  <si>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</si>
  <si>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</si>
  <si>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</si>
  <si>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</si>
  <si>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</si>
  <si>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</si>
  <si>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</si>
  <si>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</si>
  <si>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</si>
  <si>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</si>
  <si>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</si>
  <si>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</si>
  <si>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</si>
  <si>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</si>
  <si>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</si>
  <si>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</si>
  <si>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</si>
  <si>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</si>
  <si>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</si>
  <si>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</si>
  <si>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</si>
  <si>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</si>
  <si>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</si>
  <si>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</si>
  <si>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</si>
  <si>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</si>
  <si>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</si>
  <si>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</si>
  <si>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</si>
  <si>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</si>
  <si>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</si>
  <si>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</si>
  <si>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</si>
  <si>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</si>
  <si>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</si>
  <si>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</si>
  <si>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</si>
  <si>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</si>
  <si>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</si>
  <si>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</si>
  <si>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</si>
  <si>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</si>
  <si>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</si>
  <si>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</si>
  <si>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</si>
  <si>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</si>
  <si>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</si>
  <si>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</si>
  <si>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</si>
  <si>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</si>
  <si>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</si>
  <si>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</si>
  <si>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</si>
  <si>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</si>
  <si>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</si>
  <si>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</si>
  <si>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</si>
  <si>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</si>
  <si>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</si>
  <si>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</si>
  <si>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</si>
  <si>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</si>
  <si>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</si>
  <si>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</si>
  <si>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</si>
  <si>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</si>
  <si>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</si>
  <si>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</si>
  <si>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</si>
  <si>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</si>
  <si>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</si>
  <si>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</si>
  <si>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</si>
  <si>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</si>
  <si>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</si>
  <si>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</si>
  <si>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</si>
  <si>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</si>
  <si>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</si>
  <si>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</si>
  <si>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</si>
  <si>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</si>
  <si>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</si>
  <si>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</si>
  <si>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</si>
  <si>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</si>
  <si>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</si>
  <si>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</si>
  <si>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</si>
  <si>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</si>
  <si>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</si>
  <si>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</si>
  <si>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</si>
  <si>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</si>
  <si>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</si>
  <si>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</si>
  <si>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</si>
  <si>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</si>
  <si>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</si>
  <si>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</si>
  <si>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</si>
  <si>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</si>
  <si>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</si>
  <si>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</si>
  <si>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</si>
  <si>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</si>
  <si>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</si>
  <si>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</si>
  <si>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</si>
  <si>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</si>
  <si>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</si>
  <si>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</si>
  <si>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</si>
  <si>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</si>
  <si>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</si>
  <si>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</si>
  <si>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</si>
  <si>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</si>
  <si>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</si>
  <si>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</si>
  <si>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</si>
  <si>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</si>
  <si>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</si>
  <si>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</si>
  <si>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</si>
  <si>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</si>
  <si>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</si>
  <si>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</si>
  <si>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</si>
  <si>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</si>
  <si>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</si>
  <si>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</si>
  <si>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</si>
  <si>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</si>
  <si>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</si>
  <si>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</si>
  <si>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</si>
  <si>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</si>
  <si>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</si>
  <si>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</si>
  <si>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</si>
  <si>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</si>
  <si>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</si>
  <si>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</si>
  <si>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</si>
  <si>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</si>
  <si>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</si>
  <si>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</si>
  <si>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</si>
  <si>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</si>
  <si>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</si>
  <si>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</si>
  <si>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</si>
  <si>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</si>
  <si>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</si>
  <si>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</si>
  <si>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</si>
  <si>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</si>
  <si>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</si>
  <si>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</si>
  <si>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</si>
  <si>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</si>
  <si>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</si>
  <si>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</si>
  <si>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</si>
  <si>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</si>
  <si>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</si>
  <si>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</si>
  <si>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</si>
  <si>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</si>
  <si>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</si>
  <si>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</si>
  <si>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</si>
  <si>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</si>
  <si>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</si>
  <si>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</si>
  <si>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</si>
  <si>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</si>
  <si>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</si>
  <si>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</si>
  <si>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</si>
  <si>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</si>
  <si>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</si>
  <si>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</si>
  <si>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</si>
  <si>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</si>
  <si>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</si>
  <si>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</si>
  <si>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</si>
  <si>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</si>
  <si>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</si>
  <si>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</si>
  <si>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</si>
  <si>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</si>
  <si>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</si>
  <si>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</si>
  <si>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</si>
  <si>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</si>
  <si>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</si>
  <si>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</si>
  <si>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</si>
  <si>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</si>
  <si>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</si>
  <si>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</si>
  <si>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</si>
  <si>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</si>
  <si>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</si>
  <si>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</si>
  <si>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</si>
  <si>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</si>
  <si>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</si>
  <si>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</si>
  <si>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</si>
  <si>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</si>
  <si>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</si>
  <si>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</si>
  <si>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</si>
  <si>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</si>
  <si>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</si>
  <si>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</si>
  <si>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</si>
  <si>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</si>
  <si>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</si>
  <si>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</si>
  <si>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</si>
  <si>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</si>
  <si>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</si>
  <si>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</si>
  <si>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</si>
  <si>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</si>
  <si>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</si>
  <si>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</si>
  <si>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</si>
  <si>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</si>
  <si>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</si>
  <si>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</si>
  <si>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</si>
  <si>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</si>
  <si>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</si>
  <si>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</si>
  <si>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</si>
  <si>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</si>
  <si>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</si>
  <si>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</si>
  <si>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</si>
  <si>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</si>
  <si>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</si>
  <si>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</si>
  <si>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</si>
  <si>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</si>
  <si>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</si>
  <si>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</si>
  <si>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</si>
  <si>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</si>
  <si>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</si>
  <si>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</si>
  <si>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</si>
  <si>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</si>
  <si>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</si>
  <si>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</si>
  <si>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</si>
  <si>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</si>
  <si>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</si>
  <si>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</si>
  <si>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</si>
  <si>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</si>
  <si>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</si>
  <si>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</si>
  <si>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</si>
  <si>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</si>
  <si>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</si>
  <si>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</si>
  <si>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</si>
  <si>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</si>
  <si>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</si>
  <si>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</si>
  <si>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</si>
  <si>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</si>
  <si>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</si>
  <si>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</si>
  <si>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</si>
  <si>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</si>
  <si>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</si>
  <si>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</si>
  <si>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</si>
  <si>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</si>
  <si>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</si>
  <si>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</si>
  <si>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</si>
  <si>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</si>
  <si>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</si>
  <si>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</si>
  <si>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</si>
  <si>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</si>
  <si>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</si>
  <si>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</si>
  <si>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</si>
  <si>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</si>
  <si>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</si>
  <si>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</si>
  <si>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</si>
  <si>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</si>
  <si>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</si>
  <si>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</si>
  <si>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</si>
  <si>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</si>
  <si>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</si>
  <si>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</si>
  <si>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</si>
  <si>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</si>
  <si>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</si>
  <si>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</si>
  <si>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</si>
  <si>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</si>
  <si>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</si>
  <si>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</si>
  <si>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</si>
  <si>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</si>
  <si>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</si>
  <si>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</si>
  <si>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</si>
  <si>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</si>
  <si>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</si>
  <si>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</si>
  <si>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</si>
  <si>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</si>
  <si>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</si>
  <si>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</si>
  <si>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</si>
  <si>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</si>
  <si>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</si>
  <si>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</si>
  <si>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</si>
  <si>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</si>
  <si>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</si>
  <si>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</si>
  <si>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</si>
  <si>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</si>
  <si>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</si>
  <si>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</si>
  <si>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</si>
  <si>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</si>
  <si>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</si>
  <si>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</si>
  <si>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</si>
  <si>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</si>
  <si>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</si>
  <si>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</si>
  <si>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</si>
  <si>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</si>
  <si>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</si>
  <si>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</si>
  <si>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</si>
  <si>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</si>
  <si>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</si>
  <si>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</si>
  <si>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</si>
  <si>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</si>
  <si>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</si>
  <si>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</si>
  <si>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</si>
  <si>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</si>
  <si>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</si>
  <si>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</si>
  <si>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</si>
  <si>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</si>
  <si>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</si>
  <si>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</si>
  <si>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</si>
  <si>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</si>
  <si>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</si>
  <si>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</si>
  <si>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</si>
  <si>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</si>
  <si>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</si>
  <si>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</si>
  <si>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</si>
  <si>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</si>
  <si>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</si>
  <si>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</si>
  <si>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</si>
  <si>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</si>
  <si>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</si>
  <si>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</si>
  <si>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</si>
  <si>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</si>
  <si>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</si>
  <si>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</si>
  <si>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</si>
  <si>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</si>
  <si>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</si>
  <si>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</si>
  <si>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</si>
  <si>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</si>
  <si>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</si>
  <si>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</si>
  <si>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</si>
  <si>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</si>
  <si>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</si>
  <si>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</si>
  <si>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</si>
  <si>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</si>
  <si>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</si>
  <si>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</si>
  <si>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</si>
  <si>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</si>
  <si>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</si>
  <si>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</si>
  <si>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</si>
  <si>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</si>
  <si>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</si>
  <si>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</si>
  <si>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</si>
  <si>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</si>
  <si>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</si>
  <si>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</si>
  <si>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</si>
  <si>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</si>
  <si>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</si>
  <si>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</si>
  <si>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</si>
  <si>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</si>
  <si>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</si>
  <si>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</si>
  <si>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</si>
  <si>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</si>
  <si>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</si>
  <si>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</si>
  <si>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</si>
  <si>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</si>
  <si>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</si>
  <si>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</si>
  <si>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</si>
  <si>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</si>
  <si>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</si>
  <si>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</si>
  <si>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</si>
  <si>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</si>
  <si>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</si>
  <si>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</si>
  <si>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</si>
  <si>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</si>
  <si>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</si>
  <si>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</si>
  <si>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</si>
  <si>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</si>
  <si>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</si>
  <si>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</si>
  <si>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</si>
  <si>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</si>
  <si>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</si>
  <si>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</si>
  <si>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</si>
  <si>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</si>
  <si>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</si>
  <si>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</si>
  <si>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</si>
  <si>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</si>
  <si>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</si>
  <si>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</si>
  <si>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</si>
  <si>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</si>
  <si>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</si>
  <si>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</si>
  <si>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</si>
  <si>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</si>
  <si>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</si>
  <si>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</si>
  <si>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</si>
  <si>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</si>
  <si>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</si>
  <si>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</si>
  <si>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</si>
  <si>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</si>
  <si>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</si>
  <si>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</si>
  <si>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</si>
  <si>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</si>
  <si>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</si>
  <si>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</si>
  <si>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</si>
  <si>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</si>
  <si>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</si>
  <si>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</si>
  <si>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</si>
  <si>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</si>
  <si>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</si>
  <si>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</si>
  <si>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</si>
  <si>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</si>
  <si>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</si>
  <si>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</si>
  <si>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</si>
  <si>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</si>
  <si>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</si>
  <si>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</si>
  <si>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</si>
  <si>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</si>
  <si>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</si>
  <si>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</si>
  <si>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</si>
  <si>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</si>
  <si>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</si>
  <si>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</si>
  <si>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</si>
  <si>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</si>
  <si>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</si>
  <si>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</si>
  <si>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</si>
  <si>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</si>
  <si>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</si>
  <si>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</si>
  <si>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</si>
  <si>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</si>
  <si>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</si>
  <si>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</si>
  <si>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</si>
  <si>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</si>
  <si>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</si>
  <si>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</si>
  <si>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</si>
  <si>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</si>
  <si>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</si>
  <si>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</si>
  <si>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</si>
  <si>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</si>
  <si>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</si>
  <si>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</si>
  <si>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</si>
  <si>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</si>
  <si>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</si>
  <si>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</si>
  <si>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</si>
  <si>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</si>
  <si>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</si>
  <si>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</si>
  <si>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</si>
  <si>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</si>
  <si>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</si>
  <si>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</si>
  <si>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</si>
  <si>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</si>
  <si>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</si>
  <si>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</si>
  <si>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</si>
  <si>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</si>
  <si>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</si>
  <si>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</si>
  <si>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</si>
  <si>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</si>
  <si>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</si>
  <si>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</si>
  <si>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</si>
  <si>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</si>
  <si>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</si>
  <si>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</si>
  <si>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</si>
  <si>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</si>
  <si>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</si>
  <si>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</si>
  <si>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</si>
  <si>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</si>
  <si>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</si>
  <si>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</si>
  <si>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</si>
  <si>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</si>
  <si>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</si>
  <si>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</si>
  <si>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</si>
  <si>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</si>
  <si>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</si>
  <si>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</si>
  <si>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</si>
  <si>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</si>
  <si>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</si>
  <si>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</si>
  <si>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</si>
  <si>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</si>
  <si>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</si>
  <si>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</si>
  <si>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</si>
  <si>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</si>
  <si>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</si>
  <si>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</si>
  <si>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</si>
  <si>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</si>
  <si>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</si>
  <si>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</si>
  <si>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</si>
  <si>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</si>
  <si>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</si>
  <si>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</si>
  <si>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</si>
  <si>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</si>
  <si>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</si>
  <si>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</si>
  <si>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</si>
  <si>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</si>
  <si>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</si>
  <si>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</si>
  <si>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</si>
  <si>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</si>
  <si>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</si>
  <si>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</si>
  <si>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</si>
  <si>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</si>
  <si>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</si>
  <si>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</si>
  <si>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</si>
  <si>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</si>
  <si>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</si>
  <si>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</si>
  <si>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</si>
  <si>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</si>
  <si>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</si>
  <si>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</si>
  <si>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</si>
  <si>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</si>
  <si>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</si>
  <si>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</si>
  <si>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</si>
  <si>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</si>
  <si>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</si>
  <si>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</si>
  <si>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</si>
  <si>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</si>
  <si>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</si>
  <si>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</si>
  <si>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</si>
  <si>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</si>
  <si>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</si>
  <si>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</si>
  <si>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</si>
  <si>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</si>
  <si>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</si>
  <si>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</si>
  <si>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</si>
  <si>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</si>
  <si>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</si>
  <si>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</si>
  <si>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</si>
  <si>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</si>
  <si>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</si>
  <si>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</si>
  <si>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</si>
  <si>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</si>
  <si>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</si>
  <si>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</si>
  <si>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</si>
  <si>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</si>
  <si>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</si>
  <si>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</si>
  <si>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</si>
  <si>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</si>
  <si>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</si>
  <si>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</si>
  <si>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</si>
  <si>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</si>
  <si>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</si>
  <si>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</si>
  <si>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</si>
  <si>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</si>
  <si>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</si>
  <si>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</si>
  <si>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</si>
  <si>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</si>
  <si>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</si>
  <si>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</si>
  <si>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</si>
  <si>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</si>
  <si>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</si>
  <si>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</si>
  <si>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</si>
  <si>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</si>
  <si>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</si>
  <si>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</si>
  <si>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</si>
  <si>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</si>
  <si>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</si>
  <si>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</si>
  <si>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</si>
  <si>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</si>
  <si>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</si>
  <si>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</si>
  <si>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</si>
  <si>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</si>
  <si>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</si>
  <si>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</si>
  <si>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</si>
  <si>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</si>
  <si>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</si>
  <si>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</si>
  <si>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</si>
  <si>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</si>
  <si>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</si>
  <si>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</si>
  <si>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</si>
  <si>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</si>
  <si>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</si>
  <si>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</si>
  <si>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</si>
  <si>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</si>
  <si>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</si>
  <si>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</si>
  <si>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</si>
  <si>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</si>
  <si>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</si>
  <si>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</si>
  <si>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</si>
  <si>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</si>
  <si>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</si>
  <si>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</si>
  <si>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</si>
  <si>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</si>
  <si>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</si>
  <si>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</si>
  <si>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</si>
  <si>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</si>
  <si>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</si>
  <si>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</si>
  <si>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</si>
  <si>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</si>
  <si>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</si>
  <si>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</si>
  <si>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</si>
  <si>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</si>
  <si>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</si>
  <si>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</si>
  <si>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</si>
  <si>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</si>
  <si>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</si>
  <si>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</si>
  <si>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</si>
  <si>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</si>
  <si>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</si>
  <si>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</si>
  <si>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</si>
  <si>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</si>
  <si>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</si>
  <si>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</si>
  <si>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</si>
  <si>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</si>
  <si>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</si>
  <si>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</si>
  <si>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</si>
  <si>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</si>
  <si>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</si>
  <si>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</si>
  <si>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</si>
  <si>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</si>
  <si>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</si>
  <si>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</si>
  <si>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</si>
  <si>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</si>
  <si>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</si>
  <si>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</si>
  <si>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</si>
  <si>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</si>
  <si>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</si>
  <si>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</si>
  <si>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</si>
  <si>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</si>
  <si>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</si>
  <si>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</si>
  <si>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</si>
  <si>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</si>
  <si>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</si>
  <si>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</si>
  <si>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</si>
  <si>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</si>
  <si>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</si>
  <si>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</si>
  <si>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</si>
  <si>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</si>
  <si>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</si>
  <si>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</si>
  <si>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</si>
  <si>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</si>
  <si>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</si>
  <si>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</si>
  <si>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</si>
  <si>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</si>
  <si>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</si>
  <si>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</si>
  <si>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</si>
  <si>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</si>
  <si>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</si>
  <si>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</si>
  <si>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</si>
  <si>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</si>
  <si>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</si>
  <si>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</si>
  <si>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</si>
  <si>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</si>
  <si>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</si>
  <si>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</si>
  <si>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</si>
  <si>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</si>
  <si>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</si>
  <si>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</si>
  <si>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</si>
  <si>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</si>
  <si>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</si>
  <si>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</si>
  <si>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</si>
  <si>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</si>
  <si>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</si>
  <si>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</si>
  <si>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</si>
  <si>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</si>
  <si>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</si>
  <si>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</si>
  <si>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</si>
  <si>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</si>
  <si>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</si>
  <si>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</si>
  <si>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</si>
  <si>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</si>
  <si>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</si>
  <si>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</si>
  <si>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</si>
  <si>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</si>
  <si>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</si>
  <si>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</si>
  <si>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</si>
  <si>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</si>
  <si>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</si>
  <si>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</si>
  <si>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</si>
  <si>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</si>
  <si>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</si>
  <si>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</si>
  <si>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</si>
  <si>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</si>
  <si>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</si>
  <si>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</si>
  <si>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</si>
  <si>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</si>
  <si>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</si>
  <si>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</si>
  <si>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</si>
  <si>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</si>
  <si>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</si>
  <si>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</si>
  <si>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</si>
  <si>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</si>
  <si>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</si>
  <si>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</si>
  <si>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</si>
  <si>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</si>
  <si>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</si>
  <si>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</si>
  <si>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</si>
  <si>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</si>
  <si>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</si>
  <si>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</si>
  <si>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</si>
  <si>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</si>
  <si>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</si>
  <si>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</si>
  <si>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</si>
  <si>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</si>
  <si>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</si>
  <si>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</si>
  <si>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</si>
  <si>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</si>
  <si>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</si>
  <si>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</si>
  <si>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</si>
  <si>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</si>
  <si>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</si>
  <si>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</si>
  <si>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</si>
  <si>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</si>
  <si>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</si>
  <si>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</si>
  <si>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</si>
  <si>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</si>
  <si>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</si>
  <si>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</si>
  <si>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</si>
  <si>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</si>
  <si>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</si>
  <si>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</si>
  <si>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</si>
  <si>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</si>
  <si>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</si>
  <si>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</si>
  <si>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</si>
  <si>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</si>
  <si>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</si>
  <si>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</si>
  <si>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</si>
  <si>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</si>
  <si>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</si>
  <si>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</si>
  <si>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</si>
  <si>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</si>
  <si>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</si>
  <si>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</si>
  <si>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</si>
  <si>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</si>
  <si>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</si>
  <si>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</si>
  <si>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</si>
  <si>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</si>
  <si>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</si>
  <si>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</si>
  <si>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</si>
  <si>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</si>
  <si>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</si>
  <si>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</si>
  <si>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</si>
  <si>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</si>
  <si>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</si>
  <si>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</si>
  <si>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</si>
  <si>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</si>
  <si>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</si>
  <si>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</si>
  <si>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</si>
  <si>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</si>
  <si>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</si>
  <si>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</si>
  <si>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</si>
  <si>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</si>
  <si>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</si>
  <si>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</si>
  <si>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</si>
  <si>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</si>
  <si>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</si>
  <si>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</si>
  <si>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</si>
  <si>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</si>
  <si>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</si>
  <si>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</si>
  <si>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</si>
  <si>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</si>
  <si>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</si>
  <si>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</si>
  <si>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</si>
  <si>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</si>
  <si>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</si>
  <si>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</si>
  <si>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</si>
  <si>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</si>
  <si>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</si>
  <si>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</si>
  <si>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</si>
  <si>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</si>
  <si>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</si>
  <si>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</si>
  <si>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</si>
  <si>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</si>
  <si>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</si>
  <si>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</si>
  <si>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</si>
  <si>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</si>
  <si>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</si>
  <si>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</si>
  <si>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</si>
  <si>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</si>
  <si>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</si>
  <si>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</si>
  <si>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</si>
  <si>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</si>
  <si>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</si>
  <si>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</si>
  <si>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</si>
  <si>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</si>
  <si>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</si>
  <si>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</si>
  <si>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</si>
  <si>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</si>
  <si>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</si>
  <si>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</si>
  <si>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</si>
  <si>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</si>
  <si>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</si>
  <si>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</si>
  <si>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</si>
  <si>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</si>
  <si>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</si>
  <si>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</si>
  <si>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</si>
  <si>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</si>
  <si>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</si>
  <si>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</si>
  <si>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</si>
  <si>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</si>
  <si>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</si>
  <si>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</si>
  <si>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</si>
  <si>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</si>
  <si>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</si>
  <si>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</si>
  <si>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</si>
  <si>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</si>
  <si>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</si>
  <si>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</si>
  <si>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</si>
  <si>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</si>
  <si>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</si>
  <si>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</si>
  <si>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</si>
  <si>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</si>
  <si>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</si>
  <si>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</si>
  <si>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</si>
  <si>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</si>
  <si>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</si>
  <si>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</si>
  <si>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</si>
  <si>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</si>
  <si>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</si>
  <si>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</si>
  <si>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</si>
  <si>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</si>
  <si>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</si>
  <si>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</si>
  <si>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</si>
  <si>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</si>
  <si>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</si>
  <si>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</si>
  <si>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</si>
  <si>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</si>
  <si>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</si>
  <si>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</si>
  <si>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</si>
  <si>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</si>
  <si>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</si>
  <si>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</si>
  <si>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</si>
  <si>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</si>
  <si>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</si>
  <si>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</si>
  <si>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</si>
  <si>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</si>
  <si>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</si>
  <si>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</si>
  <si>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</si>
  <si>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</si>
  <si>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</si>
  <si>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</si>
  <si>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</si>
  <si>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</si>
  <si>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</si>
  <si>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</si>
  <si>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</si>
  <si>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</si>
  <si>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</si>
  <si>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</si>
  <si>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</si>
  <si>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</si>
  <si>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</si>
  <si>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</si>
  <si>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</si>
  <si>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</si>
  <si>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</si>
  <si>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</si>
  <si>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</si>
  <si>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</si>
  <si>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</si>
  <si>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</si>
  <si>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</si>
  <si>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</si>
  <si>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</si>
  <si>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</si>
  <si>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</si>
  <si>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</si>
  <si>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</si>
  <si>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</si>
  <si>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</si>
  <si>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</si>
  <si>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</si>
  <si>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</si>
  <si>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</si>
  <si>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</si>
  <si>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</si>
  <si>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</si>
  <si>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</si>
  <si>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</si>
  <si>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</si>
  <si>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</si>
  <si>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</si>
  <si>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</si>
  <si>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</si>
  <si>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</si>
  <si>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</si>
  <si>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</si>
  <si>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</si>
  <si>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</si>
  <si>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</si>
  <si>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</si>
  <si>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</si>
  <si>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</si>
  <si>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</si>
  <si>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</si>
  <si>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</si>
  <si>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</si>
  <si>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</si>
  <si>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</si>
  <si>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</si>
  <si>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</si>
  <si>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</si>
  <si>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</si>
  <si>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</si>
  <si>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</si>
  <si>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</si>
  <si>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</si>
  <si>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</si>
  <si>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</si>
  <si>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</si>
  <si>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</si>
  <si>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</si>
  <si>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</si>
  <si>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</si>
  <si>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</si>
  <si>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</si>
  <si>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</si>
  <si>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</si>
  <si>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</si>
  <si>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</si>
  <si>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</si>
  <si>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</si>
  <si>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</si>
  <si>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</si>
  <si>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</si>
  <si>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</si>
  <si>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</si>
  <si>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</si>
  <si>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</si>
  <si>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</si>
  <si>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</si>
  <si>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</si>
  <si>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</si>
  <si>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</si>
  <si>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</si>
  <si>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</si>
  <si>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</si>
  <si>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</si>
  <si>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</si>
  <si>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</si>
  <si>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</si>
  <si>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</si>
  <si>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</si>
  <si>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</si>
  <si>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</si>
  <si>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</si>
  <si>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</si>
  <si>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</si>
  <si>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</si>
  <si>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</si>
  <si>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</si>
  <si>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</si>
  <si>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</si>
  <si>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</si>
  <si>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</si>
  <si>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</si>
  <si>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</si>
  <si>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</si>
  <si>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</si>
  <si>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</si>
  <si>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</si>
  <si>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</si>
  <si>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</si>
  <si>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</si>
  <si>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</si>
  <si>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</si>
  <si>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</si>
  <si>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</si>
  <si>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</si>
  <si>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</si>
  <si>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</si>
  <si>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</si>
  <si>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</si>
  <si>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</si>
  <si>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</si>
  <si>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</si>
  <si>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</si>
  <si>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</si>
  <si>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</si>
  <si>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</si>
  <si>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</si>
  <si>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</si>
  <si>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</si>
  <si>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</si>
  <si>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</si>
  <si>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</si>
  <si>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</si>
  <si>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</si>
  <si>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</si>
  <si>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</si>
  <si>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</si>
  <si>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</si>
  <si>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</si>
  <si>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</si>
  <si>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</si>
  <si>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</si>
  <si>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</si>
  <si>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</si>
  <si>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</si>
  <si>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</si>
  <si>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</si>
  <si>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</si>
  <si>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</si>
  <si>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</si>
  <si>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</si>
  <si>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</si>
  <si>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</si>
  <si>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</si>
  <si>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</si>
  <si>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</si>
  <si>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</si>
  <si>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</si>
  <si>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</si>
  <si>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</si>
  <si>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</si>
  <si>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</si>
  <si>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</si>
  <si>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</si>
  <si>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</si>
  <si>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</si>
  <si>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</si>
  <si>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</si>
  <si>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</si>
  <si>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</si>
  <si>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</si>
  <si>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</si>
  <si>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</si>
  <si>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</si>
  <si>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</si>
  <si>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</si>
  <si>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</si>
  <si>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</si>
  <si>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</si>
  <si>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</si>
  <si>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</si>
  <si>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</si>
  <si>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</si>
  <si>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</si>
  <si>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</si>
  <si>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</si>
  <si>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</si>
  <si>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</si>
  <si>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</si>
  <si>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</si>
  <si>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</si>
  <si>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</si>
  <si>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</si>
  <si>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</si>
  <si>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</si>
  <si>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</si>
  <si>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</si>
  <si>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</si>
  <si>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</si>
  <si>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</si>
  <si>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</si>
  <si>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</si>
  <si>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</si>
  <si>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</si>
  <si>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</si>
  <si>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</si>
  <si>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</si>
  <si>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</si>
  <si>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</si>
  <si>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</si>
  <si>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</si>
  <si>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</si>
  <si>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</si>
  <si>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</si>
  <si>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</si>
  <si>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</si>
  <si>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</si>
  <si>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</si>
  <si>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</si>
  <si>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</si>
  <si>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</si>
  <si>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</si>
  <si>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</si>
  <si>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</si>
  <si>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</si>
  <si>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</si>
  <si>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</si>
  <si>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</si>
  <si>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</si>
  <si>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</si>
  <si>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</si>
  <si>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</si>
  <si>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</si>
  <si>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</si>
  <si>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</si>
  <si>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</si>
  <si>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</si>
  <si>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</si>
  <si>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</si>
  <si>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</si>
  <si>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</si>
  <si>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</si>
  <si>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</si>
  <si>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</si>
  <si>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</si>
  <si>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</si>
  <si>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</si>
  <si>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</si>
  <si>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</si>
  <si>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</si>
  <si>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</si>
  <si>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</si>
  <si>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</si>
  <si>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</si>
  <si>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</si>
  <si>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</si>
  <si>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</si>
  <si>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</si>
  <si>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</si>
  <si>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</si>
  <si>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</si>
  <si>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</si>
  <si>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</si>
  <si>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</si>
  <si>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</si>
  <si>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</si>
  <si>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</si>
  <si>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</si>
  <si>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</si>
  <si>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</si>
  <si>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</si>
  <si>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</si>
  <si>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</si>
  <si>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</si>
  <si>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</si>
  <si>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</si>
  <si>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</si>
  <si>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</si>
  <si>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</si>
  <si>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</si>
  <si>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</si>
  <si>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</si>
  <si>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</si>
  <si>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</si>
  <si>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</si>
  <si>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</si>
  <si>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</si>
  <si>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</si>
  <si>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</si>
  <si>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</si>
  <si>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</si>
  <si>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</si>
  <si>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</si>
  <si>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</si>
  <si>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</si>
  <si>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</si>
  <si>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</si>
  <si>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</si>
  <si>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</si>
  <si>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</si>
  <si>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</si>
  <si>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</si>
  <si>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</si>
  <si>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</si>
  <si>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</si>
  <si>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</si>
  <si>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</si>
  <si>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</si>
  <si>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</si>
  <si>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</si>
  <si>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</si>
  <si>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</si>
  <si>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</si>
  <si>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</si>
  <si>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</si>
  <si>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</si>
  <si>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</si>
  <si>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</si>
  <si>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</si>
  <si>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</si>
  <si>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</si>
  <si>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</si>
  <si>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</si>
  <si>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</si>
  <si>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</si>
  <si>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</si>
  <si>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</si>
  <si>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</si>
  <si>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</si>
  <si>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</si>
  <si>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</si>
  <si>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</si>
  <si>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</si>
  <si>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</si>
  <si>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</si>
  <si>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</si>
  <si>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</si>
  <si>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</si>
  <si>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</si>
  <si>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</si>
  <si>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</si>
  <si>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</si>
  <si>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</si>
  <si>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</si>
  <si>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</si>
  <si>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</si>
  <si>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</si>
  <si>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</si>
  <si>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</si>
  <si>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</si>
  <si>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</si>
  <si>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</si>
  <si>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</si>
  <si>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</si>
  <si>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</si>
  <si>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</si>
  <si>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</si>
  <si>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</si>
  <si>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</si>
  <si>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</si>
  <si>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</si>
  <si>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</si>
  <si>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</si>
  <si>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</si>
  <si>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</si>
  <si>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</si>
  <si>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</si>
  <si>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</si>
  <si>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</si>
  <si>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</si>
  <si>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</si>
  <si>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</si>
  <si>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</si>
  <si>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</si>
  <si>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</si>
  <si>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</si>
  <si>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</si>
  <si>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</si>
  <si>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</si>
  <si>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</si>
  <si>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</si>
  <si>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</si>
  <si>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</si>
  <si>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</si>
  <si>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</si>
  <si>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</si>
  <si>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</si>
  <si>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</si>
  <si>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</si>
  <si>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</si>
  <si>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</si>
  <si>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</si>
  <si>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</si>
  <si>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</si>
  <si>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</si>
  <si>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</si>
  <si>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</si>
  <si>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</si>
  <si>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</si>
  <si>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</si>
  <si>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</si>
  <si>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</si>
  <si>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</si>
  <si>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</si>
  <si>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</si>
  <si>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</si>
  <si>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</si>
  <si>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</si>
  <si>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</si>
  <si>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</si>
  <si>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</si>
  <si>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</si>
  <si>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</si>
  <si>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</si>
  <si>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</si>
  <si>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</si>
  <si>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</si>
  <si>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</si>
  <si>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</si>
  <si>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</si>
  <si>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</si>
  <si>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</si>
  <si>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</si>
  <si>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</si>
  <si>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</si>
  <si>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</si>
  <si>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</si>
  <si>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</si>
  <si>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</si>
  <si>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</si>
  <si>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</si>
  <si>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</si>
  <si>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</si>
  <si>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</si>
  <si>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</si>
  <si>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</si>
  <si>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</si>
  <si>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</si>
  <si>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</si>
  <si>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</si>
  <si>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</si>
  <si>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</si>
  <si>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</si>
  <si>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</si>
  <si>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</si>
  <si>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</si>
  <si>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</si>
  <si>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</si>
  <si>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</si>
  <si>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</si>
  <si>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</si>
  <si>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</si>
  <si>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</si>
  <si>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</si>
  <si>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</si>
  <si>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</si>
  <si>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</si>
  <si>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</si>
  <si>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</si>
  <si>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</si>
  <si>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</si>
  <si>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</si>
  <si>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</si>
  <si>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</si>
  <si>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</si>
  <si>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</si>
  <si>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</si>
  <si>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</si>
  <si>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</si>
  <si>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</si>
  <si>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</si>
  <si>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</si>
  <si>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</si>
  <si>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</si>
  <si>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</si>
  <si>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</si>
  <si>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</si>
  <si>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</si>
  <si>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</si>
  <si>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</si>
  <si>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</si>
  <si>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</si>
  <si>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</si>
  <si>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</si>
  <si>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</si>
  <si>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</si>
  <si>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</si>
  <si>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</si>
  <si>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</si>
  <si>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</si>
  <si>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</si>
  <si>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</si>
  <si>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</si>
  <si>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</si>
  <si>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</si>
  <si>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</si>
  <si>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</si>
  <si>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</si>
  <si>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</si>
  <si>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</si>
  <si>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</si>
  <si>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</si>
  <si>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</si>
  <si>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</si>
  <si>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</si>
  <si>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</si>
  <si>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</si>
  <si>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</si>
  <si>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</si>
  <si>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</si>
  <si>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</si>
  <si>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</si>
  <si>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</si>
  <si>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</si>
  <si>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</si>
  <si>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</si>
  <si>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</si>
  <si>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</si>
  <si>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</si>
  <si>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</si>
  <si>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</si>
  <si>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</si>
  <si>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</si>
  <si>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</si>
  <si>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</si>
  <si>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</si>
  <si>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</si>
  <si>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</si>
  <si>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</si>
  <si>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</si>
  <si>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</si>
  <si>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</si>
  <si>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</si>
  <si>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</si>
  <si>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</si>
  <si>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</si>
  <si>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</si>
  <si>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</si>
  <si>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</si>
  <si>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</si>
  <si>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</si>
  <si>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</si>
  <si>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</si>
  <si>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</si>
  <si>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</si>
  <si>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</si>
  <si>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</si>
  <si>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</si>
  <si>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</si>
  <si>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</si>
  <si>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</si>
  <si>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</si>
  <si>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</si>
  <si>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</si>
  <si>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</si>
  <si>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</si>
  <si>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</si>
  <si>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</si>
  <si>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</si>
  <si>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</si>
  <si>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</si>
  <si>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</si>
  <si>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</si>
  <si>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</si>
  <si>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</si>
  <si>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</si>
  <si>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</si>
  <si>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</si>
  <si>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</si>
  <si>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</si>
  <si>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</si>
  <si>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</si>
  <si>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</si>
  <si>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</si>
  <si>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</si>
  <si>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</si>
  <si>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</si>
  <si>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</si>
  <si>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</si>
  <si>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</si>
  <si>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</si>
  <si>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</si>
  <si>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</si>
  <si>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</si>
  <si>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</si>
  <si>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</si>
  <si>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</si>
  <si>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</si>
  <si>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</si>
  <si>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</si>
  <si>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</si>
  <si>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</si>
  <si>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</si>
  <si>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</si>
  <si>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</si>
  <si>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</si>
  <si>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</si>
  <si>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</si>
  <si>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</si>
  <si>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</si>
  <si>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</si>
  <si>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</si>
  <si>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</si>
  <si>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</si>
  <si>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</si>
  <si>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</si>
  <si>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</si>
  <si>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</si>
  <si>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</si>
  <si>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</si>
  <si>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</si>
  <si>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</si>
  <si>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</si>
  <si>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</si>
  <si>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</si>
  <si>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</si>
  <si>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</si>
  <si>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</si>
  <si>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</si>
  <si>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</si>
  <si>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</si>
  <si>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</si>
  <si>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</si>
  <si>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</si>
  <si>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</si>
  <si>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</si>
  <si>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</si>
  <si>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</si>
  <si>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</si>
  <si>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</si>
  <si>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</si>
  <si>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</si>
  <si>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</si>
  <si>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</si>
  <si>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</si>
  <si>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</si>
  <si>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</si>
  <si>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</si>
  <si>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</si>
  <si>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</si>
  <si>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</si>
  <si>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</si>
  <si>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</si>
  <si>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</si>
  <si>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</si>
  <si>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</si>
  <si>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</si>
  <si>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</si>
  <si>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</si>
  <si>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</si>
  <si>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</si>
  <si>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</si>
  <si>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</si>
  <si>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</si>
  <si>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</si>
  <si>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</si>
  <si>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</si>
  <si>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</si>
  <si>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</si>
  <si>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</si>
  <si>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</si>
  <si>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</si>
  <si>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</si>
  <si>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</si>
  <si>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</si>
  <si>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</si>
  <si>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</si>
  <si>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</si>
  <si>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</si>
  <si>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</si>
  <si>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</si>
  <si>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</si>
  <si>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</si>
  <si>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</si>
  <si>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</si>
  <si>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</si>
  <si>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</si>
  <si>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</si>
  <si>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</si>
  <si>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</si>
  <si>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</si>
  <si>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</si>
  <si>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</si>
  <si>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</si>
  <si>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</si>
  <si>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</si>
  <si>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</si>
  <si>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</si>
  <si>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</si>
  <si>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</si>
  <si>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</si>
  <si>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</si>
  <si>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</si>
  <si>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</si>
  <si>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</si>
  <si>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</si>
  <si>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</si>
  <si>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</si>
  <si>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</si>
  <si>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</si>
  <si>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</si>
  <si>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</si>
  <si>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</si>
  <si>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</si>
  <si>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</si>
  <si>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</si>
  <si>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</si>
  <si>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</si>
  <si>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</si>
  <si>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</si>
  <si>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</si>
  <si>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</si>
  <si>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</si>
  <si>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</si>
  <si>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</si>
  <si>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</si>
  <si>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</si>
  <si>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</si>
  <si>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</si>
  <si>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</si>
  <si>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</si>
  <si>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</si>
  <si>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</si>
  <si>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</si>
  <si>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</si>
  <si>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</si>
  <si>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</si>
  <si>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</si>
  <si>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</si>
  <si>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</si>
  <si>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</si>
  <si>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</si>
  <si>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</si>
  <si>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</si>
  <si>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</si>
  <si>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</si>
  <si>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</si>
  <si>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</si>
  <si>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</si>
  <si>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</si>
  <si>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</si>
  <si>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</si>
  <si>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</si>
  <si>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</si>
  <si>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</si>
  <si>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</si>
  <si>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</si>
  <si>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</si>
  <si>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</si>
  <si>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</si>
  <si>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</si>
  <si>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</si>
  <si>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</si>
  <si>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</si>
  <si>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</si>
  <si>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</si>
  <si>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</si>
  <si>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</si>
  <si>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</si>
  <si>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</si>
  <si>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</si>
  <si>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</si>
  <si>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</si>
  <si>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</si>
  <si>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</si>
  <si>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</si>
  <si>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</si>
  <si>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</si>
  <si>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</si>
  <si>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</si>
  <si>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</si>
  <si>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</si>
  <si>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</si>
  <si>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</si>
  <si>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</si>
  <si>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</si>
  <si>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</si>
  <si>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</si>
  <si>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</si>
  <si>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</si>
  <si>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</si>
  <si>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</si>
  <si>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</si>
  <si>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</si>
  <si>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</si>
  <si>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</si>
  <si>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</si>
  <si>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</si>
  <si>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</si>
  <si>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</si>
  <si>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</si>
  <si>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</si>
  <si>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</si>
  <si>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</si>
  <si>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</si>
  <si>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</si>
  <si>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</si>
  <si>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</si>
  <si>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</si>
  <si>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</si>
  <si>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</si>
  <si>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</si>
  <si>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</si>
  <si>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</si>
  <si>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</si>
  <si>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</si>
  <si>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</si>
  <si>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</si>
  <si>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</si>
  <si>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</si>
  <si>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</si>
  <si>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</si>
  <si>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</si>
  <si>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</si>
  <si>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</si>
  <si>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</si>
  <si>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</si>
  <si>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</si>
  <si>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</si>
  <si>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</si>
  <si>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</si>
  <si>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</si>
  <si>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</si>
  <si>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</si>
  <si>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</si>
  <si>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</si>
  <si>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</si>
  <si>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</si>
  <si>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</si>
  <si>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</si>
  <si>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</si>
  <si>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</si>
  <si>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</si>
  <si>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</si>
  <si>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</si>
  <si>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</si>
  <si>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</si>
  <si>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</si>
  <si>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</si>
  <si>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</si>
  <si>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</si>
  <si>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</si>
  <si>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</si>
  <si>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</si>
  <si>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</si>
  <si>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</si>
  <si>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</si>
  <si>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</si>
  <si>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</si>
  <si>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</si>
  <si>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</si>
  <si>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</si>
  <si>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</si>
  <si>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</si>
  <si>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</si>
  <si>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</si>
  <si>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</si>
  <si>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</si>
  <si>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</si>
  <si>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</si>
  <si>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</si>
  <si>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</si>
  <si>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</si>
  <si>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</si>
  <si>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</si>
  <si>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</si>
  <si>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</si>
  <si>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</si>
  <si>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</si>
  <si>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</si>
  <si>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</si>
  <si>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</si>
  <si>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</si>
  <si>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</si>
  <si>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</si>
  <si>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</si>
  <si>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</si>
  <si>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</si>
  <si>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</si>
  <si>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</si>
  <si>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</si>
  <si>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</si>
  <si>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</si>
  <si>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</si>
  <si>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</si>
  <si>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</si>
  <si>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</si>
  <si>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</si>
  <si>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</si>
  <si>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</si>
  <si>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</si>
  <si>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</si>
  <si>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</si>
  <si>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</si>
  <si>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</si>
  <si>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</si>
  <si>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</si>
  <si>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</si>
  <si>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</si>
  <si>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</si>
  <si>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</si>
  <si>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</si>
  <si>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</si>
  <si>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</si>
  <si>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</si>
  <si>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</si>
  <si>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</si>
  <si>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</si>
  <si>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</si>
  <si>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</si>
  <si>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</si>
  <si>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</si>
  <si>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</si>
  <si>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</si>
  <si>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</si>
  <si>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</si>
  <si>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</si>
  <si>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</si>
  <si>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</si>
  <si>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</si>
  <si>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</si>
  <si>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</si>
  <si>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</si>
  <si>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</si>
  <si>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</si>
  <si>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</si>
  <si>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</si>
  <si>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</si>
  <si>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</si>
  <si>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</si>
  <si>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</si>
  <si>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</si>
  <si>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</si>
  <si>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</si>
  <si>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</si>
  <si>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</si>
  <si>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</si>
  <si>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</si>
  <si>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</si>
  <si>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</si>
  <si>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</si>
  <si>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</si>
  <si>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</si>
  <si>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</si>
  <si>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</si>
  <si>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</si>
  <si>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</si>
  <si>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</si>
  <si>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</si>
  <si>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</si>
  <si>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</si>
  <si>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</si>
  <si>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</si>
  <si>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</si>
  <si>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</si>
  <si>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</si>
  <si>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</si>
  <si>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</si>
  <si>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</si>
  <si>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</si>
  <si>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</si>
  <si>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</si>
  <si>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</si>
  <si>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</si>
  <si>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</si>
  <si>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</si>
  <si>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</si>
  <si>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</si>
  <si>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</si>
  <si>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</si>
  <si>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</si>
  <si>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</si>
  <si>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</si>
  <si>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</si>
  <si>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</si>
  <si>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</si>
  <si>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</si>
  <si>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</si>
  <si>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</si>
  <si>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</si>
  <si>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</si>
  <si>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</si>
  <si>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</si>
  <si>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</si>
  <si>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</si>
  <si>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</si>
  <si>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</si>
  <si>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</si>
  <si>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</si>
  <si>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</si>
  <si>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</si>
  <si>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</si>
  <si>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</si>
  <si>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</si>
  <si>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</si>
  <si>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</si>
  <si>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</si>
  <si>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</si>
  <si>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</si>
  <si>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</si>
  <si>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</si>
  <si>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</si>
  <si>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</si>
  <si>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</si>
  <si>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</si>
  <si>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</si>
  <si>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</si>
  <si>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</si>
  <si>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</si>
  <si>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</si>
  <si>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</si>
  <si>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</si>
  <si>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</si>
  <si>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</si>
  <si>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</si>
  <si>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</si>
  <si>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</si>
  <si>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</si>
  <si>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</si>
  <si>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</si>
  <si>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</si>
  <si>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</si>
  <si>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</si>
  <si>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</si>
  <si>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</si>
  <si>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</si>
  <si>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</si>
  <si>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</si>
  <si>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</si>
  <si>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</si>
  <si>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</si>
  <si>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</si>
  <si>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</si>
  <si>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</si>
  <si>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</si>
  <si>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</si>
  <si>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</si>
  <si>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</si>
  <si>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</si>
  <si>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</si>
  <si>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</si>
  <si>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</si>
  <si>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</si>
  <si>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</si>
  <si>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</si>
  <si>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</si>
  <si>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</si>
  <si>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</si>
  <si>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</si>
  <si>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</si>
  <si>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</si>
  <si>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</si>
  <si>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</si>
  <si>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</si>
  <si>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</si>
  <si>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</si>
  <si>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</si>
  <si>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</si>
  <si>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</si>
  <si>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</si>
  <si>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</si>
  <si>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</si>
  <si>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</si>
  <si>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</si>
  <si>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</si>
  <si>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</si>
  <si>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</si>
  <si>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</si>
  <si>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</si>
  <si>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</si>
  <si>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</si>
  <si>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</si>
  <si>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</si>
  <si>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</si>
  <si>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</si>
  <si>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</si>
  <si>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</si>
  <si>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</si>
  <si>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</si>
  <si>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</si>
  <si>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</si>
  <si>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</si>
  <si>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</si>
  <si>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</si>
  <si>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</si>
  <si>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</si>
  <si>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</si>
  <si>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</si>
  <si>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</si>
  <si>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</si>
  <si>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</si>
  <si>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</si>
  <si>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</si>
  <si>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</si>
  <si>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</si>
  <si>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</si>
  <si>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</si>
  <si>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</si>
  <si>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</si>
  <si>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</si>
  <si>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</si>
  <si>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</si>
  <si>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</si>
  <si>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</si>
  <si>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</si>
  <si>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</si>
  <si>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</si>
  <si>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</si>
  <si>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</si>
  <si>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</si>
  <si>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</si>
  <si>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</si>
  <si>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</si>
  <si>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</si>
  <si>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</si>
  <si>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</si>
  <si>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</si>
  <si>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</si>
  <si>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</si>
  <si>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</si>
  <si>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</si>
  <si>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</si>
  <si>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</si>
  <si>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</si>
  <si>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</si>
  <si>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</si>
  <si>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</si>
  <si>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</si>
  <si>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</si>
  <si>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</si>
  <si>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</si>
  <si>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</si>
  <si>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</si>
  <si>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</si>
  <si>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</si>
  <si>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</si>
  <si>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</si>
  <si>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</si>
  <si>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</si>
  <si>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</si>
  <si>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</si>
  <si>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</si>
  <si>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</si>
  <si>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</si>
  <si>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</si>
  <si>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</si>
  <si>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</si>
  <si>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</si>
  <si>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</si>
  <si>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</si>
  <si>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</si>
  <si>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</si>
  <si>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</si>
  <si>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</si>
  <si>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</si>
  <si>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</si>
  <si>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</si>
  <si>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</si>
  <si>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</si>
  <si>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</si>
  <si>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</si>
  <si>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</si>
  <si>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</si>
  <si>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</si>
  <si>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</si>
  <si>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</si>
  <si>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</si>
  <si>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</si>
  <si>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</si>
  <si>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</si>
  <si>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</si>
  <si>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</si>
  <si>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</si>
  <si>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</si>
  <si>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</si>
  <si>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</si>
  <si>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</si>
  <si>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</si>
  <si>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</si>
  <si>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</si>
  <si>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</si>
  <si>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</si>
  <si>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</si>
  <si>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</si>
  <si>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</si>
  <si>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</si>
  <si>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</si>
  <si>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</si>
  <si>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</si>
  <si>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</si>
  <si>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</si>
  <si>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</si>
  <si>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</si>
  <si>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</si>
  <si>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</si>
  <si>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</si>
  <si>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</si>
  <si>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</si>
  <si>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</si>
  <si>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</si>
  <si>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</si>
  <si>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</si>
  <si>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</si>
  <si>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</si>
  <si>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</si>
  <si>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</si>
  <si>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</si>
  <si>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</si>
  <si>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</si>
  <si>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</si>
  <si>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</si>
  <si>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</si>
  <si>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</si>
  <si>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</si>
  <si>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</si>
  <si>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</si>
  <si>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</si>
  <si>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</si>
  <si>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</si>
  <si>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</si>
  <si>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</si>
  <si>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</si>
  <si>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</si>
  <si>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</si>
  <si>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</si>
  <si>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</si>
  <si>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</si>
  <si>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</si>
  <si>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</si>
  <si>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</si>
  <si>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</si>
  <si>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</si>
  <si>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</si>
  <si>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</si>
  <si>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</si>
  <si>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</si>
  <si>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</si>
  <si>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</si>
  <si>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</si>
  <si>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</si>
  <si>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</si>
  <si>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</si>
  <si>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</si>
  <si>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</si>
  <si>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</si>
  <si>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</si>
  <si>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</si>
  <si>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</si>
  <si>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</si>
  <si>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</si>
  <si>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</si>
  <si>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</si>
  <si>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</si>
  <si>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</si>
  <si>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</si>
  <si>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</si>
  <si>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</si>
  <si>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</si>
  <si>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</si>
  <si>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</si>
  <si>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</si>
  <si>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</si>
  <si>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</si>
  <si>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</si>
  <si>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</si>
  <si>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</si>
  <si>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</si>
  <si>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</si>
  <si>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</si>
  <si>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</si>
  <si>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</si>
  <si>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</si>
  <si>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</si>
  <si>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</si>
  <si>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</si>
  <si>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</si>
  <si>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</si>
  <si>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</si>
  <si>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</si>
  <si>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</si>
  <si>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</si>
  <si>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</si>
  <si>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</si>
  <si>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</si>
  <si>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</si>
  <si>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</si>
  <si>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</si>
  <si>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</si>
  <si>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</si>
  <si>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</si>
  <si>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</si>
  <si>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</si>
  <si>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</si>
  <si>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</si>
  <si>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</si>
  <si>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</si>
  <si>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</si>
  <si>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</si>
  <si>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</si>
  <si>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</si>
  <si>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</si>
  <si>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</si>
  <si>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</si>
  <si>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</si>
  <si>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</si>
  <si>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</si>
  <si>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</si>
  <si>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</si>
  <si>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</si>
  <si>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</si>
  <si>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</si>
  <si>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</si>
  <si>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</si>
  <si>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</si>
  <si>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</si>
  <si>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</si>
  <si>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</si>
  <si>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</si>
  <si>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</si>
  <si>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</si>
  <si>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</si>
  <si>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</si>
  <si>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</si>
  <si>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</si>
  <si>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</si>
  <si>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</si>
  <si>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</si>
  <si>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</si>
  <si>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</si>
  <si>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</si>
  <si>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</si>
  <si>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</si>
  <si>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</si>
  <si>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</si>
  <si>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</si>
  <si>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</si>
  <si>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</si>
  <si>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</si>
  <si>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</si>
  <si>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</si>
  <si>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</si>
  <si>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</si>
  <si>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</si>
  <si>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</si>
  <si>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</si>
  <si>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</si>
  <si>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</si>
  <si>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</si>
  <si>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</si>
  <si>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</si>
  <si>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</si>
  <si>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</si>
  <si>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</si>
  <si>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</si>
  <si>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</si>
  <si>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</si>
  <si>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</si>
  <si>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</si>
  <si>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</si>
  <si>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</si>
  <si>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</si>
  <si>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</si>
  <si>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</si>
  <si>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</si>
  <si>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</si>
  <si>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</si>
  <si>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</si>
  <si>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</si>
  <si>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</si>
  <si>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</si>
  <si>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</si>
  <si>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</si>
  <si>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</si>
  <si>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</si>
  <si>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</si>
  <si>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</si>
  <si>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</si>
  <si>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</si>
  <si>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</si>
  <si>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</si>
  <si>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</si>
  <si>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</si>
  <si>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</si>
  <si>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</si>
  <si>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</si>
  <si>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</si>
  <si>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</si>
  <si>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</si>
  <si>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</si>
  <si>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</si>
  <si>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</si>
  <si>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</si>
  <si>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</si>
  <si>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</si>
  <si>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</si>
  <si>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</si>
  <si>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</si>
  <si>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</si>
  <si>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</si>
  <si>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</si>
  <si>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</si>
  <si>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</si>
  <si>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</si>
  <si>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</si>
  <si>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</si>
  <si>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</si>
  <si>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</si>
  <si>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</si>
  <si>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</si>
  <si>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</si>
  <si>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</si>
  <si>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</si>
  <si>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</si>
  <si>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</si>
  <si>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</si>
  <si>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</si>
  <si>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</si>
  <si>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</si>
  <si>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</si>
  <si>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</si>
  <si>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</si>
  <si>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</si>
  <si>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</si>
  <si>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</si>
  <si>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</si>
  <si>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</si>
  <si>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</si>
  <si>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</si>
  <si>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</si>
  <si>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</si>
  <si>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</si>
  <si>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</si>
  <si>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</si>
  <si>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</si>
  <si>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</si>
  <si>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</si>
  <si>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</si>
  <si>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</si>
  <si>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</si>
  <si>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</si>
  <si>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</si>
  <si>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</si>
  <si>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</si>
  <si>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</si>
  <si>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</si>
  <si>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</si>
  <si>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</si>
  <si>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</si>
  <si>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</si>
  <si>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</si>
  <si>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</si>
  <si>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</si>
  <si>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</si>
  <si>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</si>
  <si>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</si>
  <si>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</si>
  <si>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</si>
  <si>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</si>
  <si>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</si>
  <si>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</si>
  <si>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</si>
  <si>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</si>
  <si>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</si>
  <si>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</si>
  <si>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</si>
  <si>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</si>
  <si>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</si>
  <si>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</si>
  <si>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</si>
  <si>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</si>
  <si>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</si>
  <si>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</si>
  <si>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</si>
  <si>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</si>
  <si>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</si>
  <si>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</si>
  <si>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</si>
  <si>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</si>
  <si>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</si>
  <si>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</si>
  <si>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</si>
  <si>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</si>
  <si>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</si>
  <si>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</si>
  <si>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</si>
  <si>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</si>
  <si>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</si>
  <si>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</si>
  <si>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</si>
  <si>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</si>
  <si>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</si>
  <si>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</si>
  <si>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</si>
  <si>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</si>
  <si>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</si>
  <si>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</si>
  <si>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</si>
  <si>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</si>
  <si>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</si>
  <si>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</si>
  <si>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</si>
  <si>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</si>
  <si>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</si>
  <si>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</si>
  <si>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</si>
  <si>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</si>
  <si>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</si>
  <si>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</si>
  <si>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</si>
  <si>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</si>
  <si>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</si>
  <si>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</si>
  <si>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</si>
  <si>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</si>
  <si>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</si>
  <si>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</si>
  <si>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</si>
  <si>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</si>
  <si>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</si>
  <si>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</si>
  <si>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</si>
  <si>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</si>
  <si>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</si>
  <si>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</si>
  <si>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</si>
  <si>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</si>
  <si>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</si>
  <si>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</si>
  <si>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</si>
  <si>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</si>
  <si>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</si>
  <si>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</si>
  <si>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</si>
  <si>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</si>
  <si>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</si>
  <si>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</si>
  <si>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</si>
  <si>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</si>
  <si>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</si>
  <si>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</si>
  <si>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</si>
  <si>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</si>
  <si>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</si>
  <si>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</si>
  <si>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</si>
  <si>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</si>
  <si>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</si>
  <si>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</si>
  <si>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</si>
  <si>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</si>
  <si>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</si>
  <si>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</si>
  <si>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</si>
  <si>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</si>
  <si>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</si>
  <si>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</si>
  <si>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</si>
  <si>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</si>
  <si>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</si>
  <si>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</si>
  <si>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</si>
  <si>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</si>
  <si>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</si>
  <si>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</si>
  <si>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</si>
  <si>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</si>
  <si>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</si>
  <si>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</si>
  <si>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</si>
  <si>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</si>
  <si>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</si>
  <si>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</si>
  <si>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</si>
  <si>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</si>
  <si>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</si>
  <si>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</si>
  <si>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</si>
  <si>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</si>
  <si>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</si>
  <si>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</si>
  <si>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</si>
  <si>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</si>
  <si>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</si>
  <si>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</si>
  <si>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</si>
  <si>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</si>
  <si>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</si>
  <si>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</si>
  <si>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</si>
  <si>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</si>
  <si>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</si>
  <si>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</si>
  <si>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</si>
  <si>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</si>
  <si>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</si>
  <si>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</si>
  <si>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</si>
  <si>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</si>
  <si>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</si>
  <si>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</si>
  <si>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</si>
  <si>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</si>
  <si>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</si>
  <si>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</si>
  <si>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</si>
  <si>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</si>
  <si>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</si>
  <si>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</si>
  <si>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</si>
  <si>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</si>
  <si>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</si>
  <si>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</si>
  <si>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</si>
  <si>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</si>
  <si>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</si>
  <si>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</si>
  <si>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</si>
  <si>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</si>
  <si>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</si>
  <si>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</si>
  <si>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</si>
  <si>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</si>
  <si>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</si>
  <si>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</si>
  <si>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</si>
  <si>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</si>
  <si>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</si>
  <si>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</si>
  <si>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</si>
  <si>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</si>
  <si>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</si>
  <si>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</si>
  <si>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</si>
  <si>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</si>
  <si>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</si>
  <si>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</si>
  <si>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</si>
  <si>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</si>
  <si>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</si>
  <si>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</si>
  <si>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</si>
  <si>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</si>
  <si>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</si>
  <si>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</si>
  <si>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</si>
  <si>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</si>
  <si>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</si>
  <si>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</si>
  <si>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</si>
  <si>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</si>
  <si>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</si>
  <si>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</si>
  <si>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</si>
  <si>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</si>
  <si>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</si>
  <si>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</si>
  <si>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</si>
  <si>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</si>
  <si>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</si>
  <si>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</si>
  <si>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</si>
  <si>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</si>
  <si>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</si>
  <si>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</si>
  <si>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</si>
  <si>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</si>
  <si>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</si>
  <si>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</si>
  <si>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</si>
  <si>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</si>
  <si>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</si>
  <si>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</si>
  <si>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</si>
  <si>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</si>
  <si>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</si>
  <si>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</si>
  <si>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</si>
  <si>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</si>
  <si>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</si>
  <si>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</si>
  <si>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</si>
  <si>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</si>
  <si>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</si>
  <si>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</si>
  <si>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</si>
  <si>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</si>
  <si>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</si>
  <si>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</si>
  <si>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</si>
  <si>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</si>
  <si>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</si>
  <si>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</si>
  <si>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</si>
  <si>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</si>
  <si>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</si>
  <si>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</si>
  <si>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</si>
  <si>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</si>
  <si>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</si>
  <si>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</si>
  <si>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</si>
  <si>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</si>
  <si>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</si>
  <si>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</si>
  <si>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</si>
  <si>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</si>
  <si>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</si>
  <si>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</si>
  <si>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</si>
  <si>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</si>
  <si>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</si>
  <si>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</si>
  <si>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</si>
  <si>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</si>
  <si>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</si>
  <si>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</si>
  <si>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</si>
  <si>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</si>
  <si>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</si>
  <si>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</si>
  <si>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</si>
  <si>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</si>
  <si>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</si>
  <si>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</si>
  <si>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</si>
  <si>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</si>
  <si>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</si>
  <si>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</si>
  <si>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</si>
  <si>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</si>
  <si>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</si>
  <si>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</si>
  <si>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</si>
  <si>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</si>
  <si>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</si>
  <si>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</si>
  <si>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</si>
  <si>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</si>
  <si>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</si>
  <si>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</si>
  <si>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</si>
  <si>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</si>
  <si>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</si>
  <si>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</si>
  <si>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</si>
  <si>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</si>
  <si>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</si>
  <si>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</si>
  <si>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</si>
  <si>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</si>
  <si>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</si>
  <si>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</si>
  <si>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</si>
  <si>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</si>
  <si>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</si>
  <si>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</si>
  <si>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</si>
  <si>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</si>
  <si>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</si>
  <si>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</si>
  <si>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</si>
  <si>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</si>
  <si>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</si>
  <si>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</si>
  <si>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</si>
  <si>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</si>
  <si>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</si>
  <si>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</si>
  <si>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</si>
  <si>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</si>
  <si>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</si>
  <si>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</si>
  <si>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</si>
  <si>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</si>
  <si>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</si>
  <si>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</si>
  <si>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</si>
  <si>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</si>
  <si>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</si>
  <si>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</si>
  <si>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</si>
  <si>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</si>
  <si>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</si>
  <si>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</si>
  <si>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</si>
  <si>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</si>
  <si>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</si>
  <si>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</si>
  <si>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</si>
  <si>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</si>
  <si>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</si>
  <si>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</si>
  <si>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</si>
  <si>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</si>
  <si>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</si>
  <si>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</si>
  <si>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</si>
  <si>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</si>
  <si>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</si>
  <si>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</si>
  <si>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</si>
  <si>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</si>
  <si>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</si>
  <si>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</si>
  <si>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</si>
  <si>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</si>
  <si>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</si>
  <si>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</si>
  <si>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</si>
  <si>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</si>
  <si>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</si>
  <si>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</si>
  <si>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</si>
  <si>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</si>
  <si>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</si>
  <si>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</si>
  <si>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</si>
  <si>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</si>
  <si>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</si>
  <si>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</si>
  <si>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</si>
  <si>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</si>
  <si>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</si>
  <si>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</si>
  <si>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</si>
  <si>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</si>
  <si>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</si>
  <si>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</si>
  <si>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</si>
  <si>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</si>
  <si>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</si>
  <si>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</si>
  <si>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</si>
  <si>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</si>
  <si>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</si>
  <si>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</si>
  <si>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</si>
  <si>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</si>
  <si>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</si>
  <si>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</si>
  <si>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</si>
  <si>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</si>
  <si>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</si>
  <si>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</si>
  <si>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</si>
  <si>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</si>
  <si>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</si>
  <si>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</si>
  <si>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</si>
  <si>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</si>
  <si>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</si>
  <si>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</si>
  <si>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</si>
  <si>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</si>
  <si>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</si>
  <si>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</si>
  <si>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</si>
  <si>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</si>
  <si>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</si>
  <si>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</si>
  <si>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</si>
  <si>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</si>
  <si>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</si>
  <si>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</si>
  <si>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</si>
  <si>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</si>
  <si>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</si>
  <si>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</si>
  <si>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</si>
  <si>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</si>
  <si>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</si>
  <si>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</si>
  <si>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</si>
  <si>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</si>
  <si>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</si>
  <si>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</si>
  <si>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</si>
  <si>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</si>
  <si>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</si>
  <si>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</si>
  <si>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</si>
  <si>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</si>
  <si>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</si>
  <si>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</si>
  <si>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</si>
  <si>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</si>
  <si>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</si>
  <si>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</si>
  <si>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</si>
  <si>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</si>
  <si>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</si>
  <si>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</si>
  <si>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</si>
  <si>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</si>
  <si>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</si>
  <si>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</si>
  <si>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</si>
  <si>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</si>
  <si>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</si>
  <si>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</si>
  <si>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</si>
  <si>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</si>
  <si>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</si>
  <si>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</si>
  <si>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</si>
  <si>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</si>
  <si>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</si>
  <si>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</si>
  <si>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</si>
  <si>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</si>
  <si>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</si>
  <si>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</si>
  <si>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</si>
  <si>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</si>
  <si>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</si>
  <si>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</si>
  <si>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</si>
  <si>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</si>
  <si>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</si>
  <si>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</si>
  <si>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</si>
  <si>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</si>
  <si>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</si>
  <si>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</si>
  <si>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</si>
  <si>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</si>
  <si>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</si>
  <si>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</si>
  <si>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</si>
  <si>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</si>
  <si>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</si>
  <si>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</si>
  <si>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</si>
  <si>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</si>
  <si>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</si>
  <si>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</si>
  <si>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</si>
  <si>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</si>
  <si>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</si>
  <si>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</si>
  <si>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</si>
  <si>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</si>
  <si>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</si>
  <si>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</si>
  <si>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</si>
  <si>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</si>
  <si>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</si>
  <si>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</si>
  <si>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</si>
  <si>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</si>
  <si>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</si>
  <si>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</si>
  <si>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</si>
  <si>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</si>
  <si>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</si>
  <si>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</si>
  <si>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</si>
  <si>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</si>
  <si>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</si>
  <si>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</si>
  <si>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</si>
  <si>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</si>
  <si>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</si>
  <si>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</si>
  <si>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</si>
  <si>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</si>
  <si>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</si>
  <si>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</si>
  <si>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</si>
  <si>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</si>
  <si>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</si>
  <si>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</si>
  <si>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</si>
  <si>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</si>
  <si>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</si>
  <si>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</si>
  <si>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</si>
  <si>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</si>
  <si>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</si>
  <si>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</si>
  <si>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</si>
  <si>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</si>
  <si>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</si>
  <si>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</si>
  <si>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</si>
  <si>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</si>
  <si>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</si>
  <si>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</si>
  <si>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</si>
  <si>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</si>
  <si>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</si>
  <si>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</si>
  <si>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</si>
  <si>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</si>
  <si>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</si>
  <si>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</si>
  <si>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</si>
  <si>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</si>
  <si>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</si>
  <si>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</si>
  <si>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</si>
  <si>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</si>
  <si>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</si>
  <si>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</si>
  <si>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</si>
  <si>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</si>
  <si>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</si>
  <si>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</si>
  <si>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</si>
  <si>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</si>
  <si>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</si>
  <si>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</si>
  <si>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</si>
  <si>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</si>
  <si>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</si>
  <si>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</si>
  <si>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</si>
  <si>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</si>
  <si>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</si>
  <si>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</si>
  <si>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</si>
  <si>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</si>
  <si>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</si>
  <si>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</si>
  <si>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</si>
  <si>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</si>
  <si>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</si>
  <si>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</si>
  <si>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</si>
  <si>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</si>
  <si>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</si>
  <si>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</si>
  <si>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</si>
  <si>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</si>
  <si>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</si>
  <si>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</si>
  <si>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</si>
  <si>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</si>
  <si>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</si>
  <si>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</si>
  <si>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</si>
  <si>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</si>
  <si>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</si>
  <si>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</si>
  <si>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</si>
  <si>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</si>
  <si>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</si>
  <si>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</si>
  <si>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</si>
  <si>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</si>
  <si>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</si>
  <si>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</si>
  <si>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</si>
  <si>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</si>
  <si>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</si>
  <si>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</si>
  <si>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</si>
  <si>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</si>
  <si>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</si>
  <si>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</si>
  <si>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</si>
  <si>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</si>
  <si>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</si>
  <si>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</si>
  <si>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</si>
  <si>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</si>
  <si>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</si>
  <si>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</si>
  <si>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</si>
  <si>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</si>
  <si>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</si>
  <si>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</si>
  <si>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</si>
  <si>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</si>
  <si>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</si>
  <si>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</si>
  <si>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</si>
  <si>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</si>
  <si>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</si>
  <si>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</si>
  <si>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</si>
  <si>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</si>
  <si>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</si>
  <si>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</si>
  <si>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</si>
  <si>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</si>
  <si>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</si>
  <si>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</si>
  <si>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</si>
  <si>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</si>
  <si>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</si>
  <si>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</si>
  <si>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</si>
  <si>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</si>
  <si>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</si>
  <si>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</si>
  <si>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</si>
  <si>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</si>
  <si>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</si>
  <si>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</si>
  <si>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</si>
  <si>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</si>
  <si>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</si>
  <si>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</si>
  <si>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</si>
  <si>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</si>
  <si>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</si>
  <si>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</si>
  <si>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</si>
  <si>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</si>
  <si>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</si>
  <si>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</si>
  <si>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</si>
  <si>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</si>
  <si>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</si>
  <si>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</si>
  <si>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</si>
  <si>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</si>
  <si>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</si>
  <si>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</si>
  <si>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</si>
  <si>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</si>
  <si>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</si>
  <si>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</si>
  <si>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</si>
  <si>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</si>
  <si>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</si>
  <si>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</si>
  <si>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</si>
  <si>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</si>
  <si>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</si>
  <si>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</si>
  <si>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</si>
  <si>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</si>
  <si>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</si>
  <si>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</si>
  <si>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</si>
  <si>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</si>
  <si>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</si>
  <si>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</si>
  <si>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</si>
  <si>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</si>
  <si>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</si>
  <si>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</si>
  <si>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</si>
  <si>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</si>
  <si>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</si>
  <si>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</si>
  <si>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</si>
  <si>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</si>
  <si>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</si>
  <si>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</si>
  <si>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</si>
  <si>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</si>
  <si>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</si>
  <si>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</si>
  <si>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</si>
  <si>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</si>
  <si>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</si>
  <si>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</si>
  <si>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</si>
  <si>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</si>
  <si>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</si>
  <si>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</si>
  <si>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</si>
  <si>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</si>
  <si>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</si>
  <si>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</si>
  <si>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</si>
  <si>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</si>
  <si>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</si>
  <si>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</si>
  <si>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</si>
  <si>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</si>
  <si>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</si>
  <si>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</si>
  <si>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</si>
  <si>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</si>
  <si>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</si>
  <si>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</si>
  <si>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</si>
  <si>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</si>
  <si>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</si>
  <si>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</si>
  <si>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</si>
  <si>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</si>
  <si>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</si>
  <si>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</si>
  <si>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</si>
  <si>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</si>
  <si>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</si>
  <si>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</si>
  <si>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</si>
  <si>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</si>
  <si>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</si>
  <si>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</si>
  <si>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</si>
  <si>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</si>
  <si>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</si>
  <si>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</si>
  <si>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</si>
  <si>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</si>
  <si>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</si>
  <si>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</si>
  <si>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</si>
  <si>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</si>
  <si>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</si>
  <si>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</si>
  <si>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</si>
  <si>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</si>
  <si>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</si>
  <si>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</si>
  <si>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</si>
  <si>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</si>
  <si>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</si>
  <si>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</si>
  <si>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</si>
  <si>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</si>
  <si>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</si>
  <si>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</si>
  <si>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</si>
  <si>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</si>
  <si>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</si>
  <si>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</si>
  <si>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</si>
  <si>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</si>
  <si>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</si>
  <si>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</si>
  <si>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</si>
  <si>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</si>
  <si>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</si>
  <si>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</si>
  <si>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</si>
  <si>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</si>
  <si>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</si>
  <si>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</si>
  <si>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</si>
  <si>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</si>
  <si>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</si>
  <si>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</si>
  <si>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</si>
  <si>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</si>
  <si>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</si>
  <si>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</si>
  <si>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</si>
  <si>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</si>
  <si>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</si>
  <si>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</si>
  <si>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</si>
  <si>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</si>
  <si>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</si>
  <si>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</si>
  <si>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</si>
  <si>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</si>
  <si>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</si>
  <si>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</si>
  <si>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</si>
  <si>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</si>
  <si>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</si>
  <si>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</si>
  <si>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</si>
  <si>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</si>
  <si>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</si>
  <si>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</si>
  <si>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</si>
  <si>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</si>
  <si>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</si>
  <si>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</si>
  <si>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</si>
  <si>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</si>
  <si>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</si>
  <si>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</si>
  <si>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</si>
  <si>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</si>
  <si>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</si>
  <si>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</si>
  <si>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</si>
  <si>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</si>
  <si>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</si>
  <si>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</si>
  <si>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</si>
  <si>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</si>
  <si>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</si>
  <si>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</si>
  <si>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</si>
  <si>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</si>
  <si>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</si>
  <si>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</si>
  <si>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</si>
  <si>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</si>
  <si>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</si>
  <si>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</si>
  <si>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</si>
  <si>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</si>
  <si>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</si>
  <si>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</si>
  <si>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</si>
  <si>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</si>
  <si>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</si>
  <si>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</si>
  <si>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</si>
  <si>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</si>
  <si>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</si>
  <si>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</si>
  <si>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</si>
  <si>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</si>
  <si>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</si>
  <si>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</si>
  <si>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</si>
  <si>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</si>
  <si>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</si>
  <si>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</si>
  <si>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</si>
  <si>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</si>
  <si>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</si>
  <si>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</si>
  <si>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</si>
  <si>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</si>
  <si>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</si>
  <si>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</si>
  <si>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</si>
  <si>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</si>
  <si>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</si>
  <si>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</si>
  <si>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</si>
  <si>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</si>
  <si>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</si>
  <si>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</si>
  <si>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</si>
  <si>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</si>
  <si>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</si>
  <si>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</si>
  <si>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</si>
  <si>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</si>
  <si>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</si>
  <si>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</si>
  <si>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</si>
  <si>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</si>
  <si>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</si>
  <si>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</si>
  <si>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</si>
  <si>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</si>
  <si>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</si>
  <si>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</si>
  <si>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</si>
  <si>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</si>
  <si>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</si>
  <si>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</si>
  <si>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</si>
  <si>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</si>
  <si>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</si>
  <si>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</si>
  <si>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</si>
  <si>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</si>
  <si>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</si>
  <si>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</si>
  <si>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</si>
  <si>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</si>
  <si>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</si>
  <si>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</si>
  <si>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</si>
  <si>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</si>
  <si>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</si>
  <si>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</si>
  <si>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</si>
  <si>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</si>
  <si>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</si>
  <si>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</si>
  <si>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</si>
  <si>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</si>
  <si>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</si>
  <si>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</si>
  <si>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</si>
  <si>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</si>
  <si>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</si>
  <si>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</si>
  <si>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</si>
  <si>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</si>
  <si>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</si>
  <si>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</si>
  <si>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</si>
  <si>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</si>
  <si>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</si>
  <si>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</si>
  <si>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</si>
  <si>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</si>
  <si>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</si>
  <si>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</si>
  <si>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</si>
  <si>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</si>
  <si>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</si>
  <si>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</si>
  <si>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</si>
  <si>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</si>
  <si>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</si>
  <si>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</si>
  <si>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</si>
  <si>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</si>
  <si>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</si>
  <si>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</si>
  <si>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</si>
  <si>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</si>
  <si>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</si>
  <si>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</si>
  <si>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</si>
  <si>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</si>
  <si>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</si>
  <si>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</si>
  <si>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</si>
  <si>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</si>
  <si>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</si>
  <si>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</si>
  <si>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</si>
  <si>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</si>
  <si>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</si>
  <si>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</si>
  <si>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</si>
  <si>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</si>
  <si>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</si>
  <si>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</si>
  <si>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</si>
  <si>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</si>
  <si>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</si>
  <si>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</si>
  <si>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</si>
  <si>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</si>
  <si>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</si>
  <si>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</si>
  <si>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</si>
  <si>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</si>
  <si>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</si>
  <si>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</si>
  <si>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</si>
  <si>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</si>
  <si>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</si>
  <si>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</si>
  <si>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</si>
  <si>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</si>
  <si>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</si>
  <si>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</si>
  <si>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</si>
  <si>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</si>
  <si>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</si>
  <si>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</si>
  <si>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</si>
  <si>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</si>
  <si>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</si>
  <si>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</si>
  <si>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</si>
  <si>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</si>
  <si>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</si>
  <si>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</si>
  <si>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</si>
  <si>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</si>
  <si>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</si>
  <si>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</si>
  <si>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</si>
  <si>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</si>
  <si>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</si>
  <si>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</si>
  <si>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</si>
  <si>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</si>
  <si>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</si>
  <si>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</si>
  <si>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</si>
  <si>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</si>
  <si>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</si>
  <si>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</si>
  <si>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</si>
  <si>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</si>
  <si>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</si>
  <si>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</si>
  <si>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</si>
  <si>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</si>
  <si>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</si>
  <si>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</si>
  <si>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</si>
  <si>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</si>
  <si>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</si>
  <si>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</si>
  <si>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</si>
  <si>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</si>
  <si>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</si>
  <si>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</si>
  <si>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</si>
  <si>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</si>
  <si>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</si>
  <si>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</si>
  <si>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</si>
  <si>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</si>
  <si>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</si>
  <si>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</si>
  <si>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</si>
  <si>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</si>
  <si>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</si>
  <si>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</si>
  <si>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</si>
  <si>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</si>
  <si>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</si>
  <si>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</si>
  <si>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</si>
  <si>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</si>
  <si>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</si>
  <si>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</si>
  <si>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</si>
  <si>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</si>
  <si>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</si>
  <si>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</si>
  <si>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</si>
  <si>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</si>
  <si>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</si>
  <si>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</si>
  <si>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</si>
  <si>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</si>
  <si>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</si>
  <si>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</si>
  <si>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</si>
  <si>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</si>
  <si>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</si>
  <si>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</si>
  <si>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</si>
  <si>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</si>
  <si>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</si>
  <si>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</si>
  <si>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</si>
  <si>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</si>
  <si>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</si>
  <si>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</si>
  <si>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</si>
  <si>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</si>
  <si>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</si>
  <si>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</si>
  <si>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</si>
  <si>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</si>
  <si>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</si>
  <si>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</si>
  <si>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</si>
  <si>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</si>
  <si>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</si>
  <si>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</si>
  <si>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</si>
  <si>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</si>
  <si>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</si>
  <si>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</si>
  <si>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</si>
  <si>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</si>
  <si>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</si>
  <si>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</si>
  <si>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</si>
  <si>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</si>
  <si>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</si>
  <si>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</si>
  <si>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</si>
  <si>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</si>
  <si>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</si>
  <si>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</si>
  <si>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</si>
  <si>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</si>
  <si>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</si>
  <si>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</si>
  <si>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</si>
  <si>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</si>
  <si>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</si>
  <si>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</si>
  <si>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</si>
  <si>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</si>
  <si>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</si>
  <si>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</si>
  <si>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</si>
  <si>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</si>
  <si>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</si>
  <si>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</si>
  <si>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</si>
  <si>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</si>
  <si>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</si>
  <si>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</si>
  <si>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</si>
  <si>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</si>
  <si>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</si>
  <si>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</si>
  <si>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</si>
  <si>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</si>
  <si>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</si>
  <si>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</si>
  <si>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</si>
  <si>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</si>
  <si>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</si>
  <si>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</si>
  <si>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</si>
  <si>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</si>
  <si>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</si>
  <si>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</si>
  <si>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</si>
  <si>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</si>
  <si>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</si>
  <si>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</si>
  <si>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</si>
  <si>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</si>
  <si>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</si>
  <si>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</si>
  <si>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</si>
  <si>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</si>
  <si>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</si>
  <si>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</si>
  <si>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</si>
  <si>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</si>
  <si>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</si>
  <si>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</si>
  <si>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</si>
  <si>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</si>
  <si>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</si>
  <si>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</si>
  <si>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</si>
  <si>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</si>
  <si>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</si>
  <si>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</si>
  <si>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</si>
  <si>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</si>
  <si>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</si>
  <si>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</si>
  <si>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</si>
  <si>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</si>
  <si>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</si>
  <si>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</si>
  <si>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</si>
  <si>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</si>
  <si>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</si>
  <si>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</si>
  <si>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</si>
  <si>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</si>
  <si>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</si>
  <si>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</si>
  <si>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</si>
  <si>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</si>
  <si>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</si>
  <si>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</si>
  <si>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</si>
  <si>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</si>
  <si>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</si>
  <si>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</si>
  <si>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</si>
  <si>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</si>
  <si>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</si>
  <si>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</si>
  <si>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</si>
  <si>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</si>
  <si>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</si>
  <si>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</si>
  <si>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</si>
  <si>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</si>
  <si>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</si>
  <si>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</si>
  <si>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</si>
  <si>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</si>
  <si>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</si>
  <si>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</si>
  <si>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</si>
  <si>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</si>
  <si>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</si>
  <si>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</si>
  <si>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</si>
  <si>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</si>
  <si>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</si>
  <si>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</si>
  <si>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</si>
  <si>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</si>
  <si>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</si>
  <si>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</si>
  <si>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</si>
  <si>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</si>
  <si>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</si>
  <si>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</si>
  <si>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</si>
  <si>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</si>
  <si>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</si>
  <si>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</si>
  <si>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</si>
  <si>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</si>
  <si>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</si>
  <si>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</si>
  <si>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</si>
  <si>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</si>
  <si>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</si>
  <si>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</si>
  <si>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</si>
  <si>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</si>
  <si>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</si>
  <si>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</si>
  <si>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</si>
  <si>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</si>
  <si>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</si>
  <si>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</si>
  <si>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</si>
  <si>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</si>
  <si>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</si>
  <si>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</si>
  <si>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</si>
  <si>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</si>
  <si>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</si>
  <si>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</si>
  <si>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</si>
  <si>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</si>
  <si>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</si>
  <si>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</si>
  <si>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</si>
  <si>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</si>
  <si>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</si>
  <si>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</si>
  <si>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</si>
  <si>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</si>
  <si>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</si>
  <si>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</si>
  <si>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</si>
  <si>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</si>
  <si>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</si>
  <si>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</si>
  <si>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</si>
  <si>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</si>
  <si>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</si>
  <si>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</si>
  <si>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</si>
  <si>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</si>
  <si>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</si>
  <si>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</si>
  <si>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</si>
  <si>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</si>
  <si>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</si>
  <si>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</si>
  <si>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</si>
  <si>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</si>
  <si>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</si>
  <si>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</si>
  <si>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</si>
  <si>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</si>
  <si>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</si>
  <si>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</si>
  <si>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</si>
  <si>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</si>
  <si>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</si>
  <si>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</si>
  <si>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</si>
  <si>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</si>
  <si>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</si>
  <si>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</si>
  <si>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</si>
  <si>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</si>
  <si>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</si>
  <si>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</si>
  <si>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</si>
  <si>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</si>
  <si>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</si>
  <si>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</si>
  <si>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</si>
  <si>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</si>
  <si>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</si>
  <si>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</si>
  <si>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</si>
  <si>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</si>
  <si>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</si>
  <si>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</si>
  <si>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</si>
  <si>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</si>
  <si>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</si>
  <si>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</si>
  <si>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</si>
  <si>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</si>
  <si>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</si>
  <si>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</si>
  <si>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</si>
  <si>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</si>
  <si>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</si>
  <si>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</si>
  <si>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</si>
  <si>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</si>
  <si>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</si>
  <si>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</si>
  <si>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</si>
  <si>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</si>
  <si>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</si>
  <si>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</si>
  <si>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</si>
  <si>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</si>
  <si>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</si>
  <si>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</si>
  <si>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</si>
  <si>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</si>
  <si>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</si>
  <si>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</si>
  <si>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</si>
  <si>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</si>
  <si>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</si>
  <si>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</si>
  <si>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</si>
  <si>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</si>
  <si>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</si>
  <si>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</si>
  <si>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</si>
  <si>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</si>
  <si>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</si>
  <si>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</si>
  <si>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</si>
  <si>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</si>
  <si>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</si>
  <si>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</si>
  <si>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</si>
  <si>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</si>
  <si>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</si>
  <si>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</si>
  <si>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</si>
  <si>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</si>
  <si>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</si>
  <si>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</si>
  <si>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</si>
  <si>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</si>
  <si>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</si>
  <si>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</si>
  <si>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</si>
  <si>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</si>
  <si>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</si>
  <si>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</si>
  <si>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</si>
  <si>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</si>
  <si>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</si>
  <si>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</si>
  <si>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</si>
  <si>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</si>
  <si>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</si>
  <si>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</si>
  <si>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</si>
  <si>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</si>
  <si>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</si>
  <si>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</si>
  <si>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</si>
  <si>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</si>
  <si>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</si>
  <si>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</si>
  <si>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</si>
  <si>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</si>
  <si>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</si>
  <si>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</si>
  <si>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</si>
  <si>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</si>
  <si>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</si>
  <si>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</si>
  <si>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</si>
  <si>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</si>
  <si>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</si>
  <si>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</si>
  <si>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</si>
  <si>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</si>
  <si>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</si>
  <si>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</si>
  <si>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</si>
  <si>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</si>
  <si>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</si>
  <si>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</si>
  <si>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</si>
  <si>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</si>
  <si>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</si>
  <si>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</si>
  <si>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</si>
  <si>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</si>
  <si>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</si>
  <si>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</si>
  <si>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</si>
  <si>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</si>
  <si>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</si>
  <si>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</si>
  <si>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</si>
  <si>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</si>
  <si>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</si>
  <si>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</si>
  <si>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</si>
  <si>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</si>
  <si>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</si>
  <si>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</si>
  <si>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</si>
  <si>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</si>
  <si>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</si>
  <si>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</si>
  <si>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</si>
  <si>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</si>
  <si>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</si>
  <si>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</si>
  <si>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</si>
  <si>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</si>
  <si>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</si>
  <si>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</si>
  <si>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</si>
  <si>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</si>
  <si>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</si>
  <si>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</si>
  <si>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</si>
  <si>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</si>
  <si>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</si>
  <si>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</si>
  <si>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</si>
  <si>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</si>
  <si>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</si>
  <si>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</si>
  <si>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</si>
  <si>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</si>
  <si>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</si>
  <si>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</si>
  <si>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</si>
  <si>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</si>
  <si>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</si>
  <si>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</si>
  <si>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</si>
  <si>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</si>
  <si>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</si>
  <si>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</si>
  <si>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</si>
  <si>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</si>
  <si>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</si>
  <si>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</si>
  <si>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</si>
  <si>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</si>
  <si>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</si>
  <si>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</si>
  <si>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</si>
  <si>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</si>
  <si>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</si>
  <si>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</si>
  <si>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</si>
  <si>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</si>
  <si>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</si>
  <si>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</si>
  <si>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</si>
  <si>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</si>
  <si>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</si>
  <si>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</si>
  <si>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</si>
  <si>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</si>
  <si>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</si>
  <si>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</si>
  <si>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</si>
  <si>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</si>
  <si>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</si>
  <si>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</si>
  <si>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</si>
  <si>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</si>
  <si>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</si>
  <si>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</si>
  <si>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</si>
  <si>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</si>
  <si>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</si>
  <si>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</si>
  <si>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</si>
  <si>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</si>
  <si>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</si>
  <si>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</si>
  <si>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</si>
  <si>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</si>
  <si>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</si>
  <si>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</si>
  <si>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</si>
  <si>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</si>
  <si>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</si>
  <si>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</si>
  <si>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</si>
  <si>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</si>
  <si>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</si>
  <si>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</si>
  <si>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</si>
  <si>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</si>
  <si>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</si>
  <si>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</si>
  <si>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</si>
  <si>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</si>
  <si>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</si>
  <si>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</si>
  <si>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</si>
  <si>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</si>
  <si>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</si>
  <si>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</si>
  <si>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</si>
  <si>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</si>
  <si>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</si>
  <si>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</si>
  <si>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</si>
  <si>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</si>
  <si>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</si>
  <si>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</si>
  <si>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</si>
  <si>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</si>
  <si>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</si>
  <si>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</si>
  <si>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</si>
  <si>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</si>
  <si>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</si>
  <si>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</si>
  <si>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</si>
  <si>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</si>
  <si>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</si>
  <si>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</si>
  <si>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</si>
  <si>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</si>
  <si>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</si>
  <si>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</si>
  <si>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</si>
  <si>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</si>
  <si>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</si>
  <si>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</si>
  <si>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</si>
  <si>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</si>
  <si>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</si>
  <si>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</si>
  <si>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</si>
  <si>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</si>
  <si>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</si>
  <si>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</si>
  <si>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</si>
  <si>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</si>
  <si>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</si>
  <si>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</si>
  <si>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</si>
  <si>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</si>
  <si>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</si>
  <si>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</si>
  <si>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</si>
  <si>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</si>
  <si>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</si>
  <si>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</si>
  <si>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</si>
  <si>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</si>
  <si>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</si>
  <si>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</si>
  <si>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</si>
  <si>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</si>
  <si>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</si>
  <si>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</si>
  <si>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</si>
  <si>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</si>
  <si>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</si>
  <si>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</si>
  <si>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</si>
  <si>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</si>
  <si>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</si>
  <si>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</si>
  <si>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</si>
  <si>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</si>
  <si>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</si>
  <si>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</si>
  <si>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</si>
  <si>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</si>
  <si>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</si>
  <si>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</si>
  <si>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</si>
  <si>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</si>
  <si>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</si>
  <si>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</si>
  <si>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</si>
  <si>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</si>
  <si>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</si>
  <si>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</si>
  <si>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</si>
  <si>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</si>
  <si>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</si>
  <si>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</si>
  <si>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</si>
  <si>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</si>
  <si>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</si>
  <si>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</si>
  <si>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</si>
  <si>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</si>
  <si>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</si>
  <si>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</si>
  <si>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</si>
  <si>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</si>
  <si>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</si>
  <si>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</si>
  <si>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</si>
  <si>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</si>
  <si>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</si>
  <si>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</si>
  <si>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</si>
  <si>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</si>
  <si>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</si>
  <si>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</si>
  <si>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</si>
  <si>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</si>
  <si>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</si>
  <si>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</si>
  <si>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</si>
  <si>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</si>
  <si>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</si>
  <si>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</si>
  <si>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</si>
  <si>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</si>
  <si>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</si>
  <si>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</si>
  <si>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</si>
  <si>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</si>
  <si>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</si>
  <si>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</si>
  <si>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</si>
  <si>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</si>
  <si>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</si>
  <si>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</si>
  <si>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</si>
  <si>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</si>
  <si>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</si>
  <si>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</si>
  <si>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</si>
  <si>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</si>
  <si>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</si>
  <si>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</si>
  <si>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</si>
  <si>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</si>
  <si>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</si>
  <si>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</si>
  <si>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</si>
  <si>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</si>
  <si>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</si>
  <si>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</si>
  <si>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</si>
  <si>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</si>
  <si>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</si>
  <si>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</si>
  <si>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</si>
  <si>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</si>
  <si>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</si>
  <si>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</si>
  <si>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</si>
  <si>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</si>
  <si>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</si>
  <si>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</si>
  <si>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</si>
  <si>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</si>
  <si>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</si>
  <si>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</si>
  <si>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</si>
  <si>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</si>
  <si>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</si>
  <si>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</si>
  <si>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</si>
  <si>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</si>
  <si>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</si>
  <si>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</si>
  <si>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</si>
  <si>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</si>
  <si>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</si>
  <si>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</si>
  <si>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</si>
  <si>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</si>
  <si>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</si>
  <si>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</si>
  <si>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</si>
  <si>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</si>
  <si>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</si>
  <si>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</si>
  <si>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</si>
  <si>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</si>
  <si>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</si>
  <si>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</si>
  <si>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</si>
  <si>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</si>
  <si>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</si>
  <si>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</si>
  <si>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</si>
  <si>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</si>
  <si>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</si>
  <si>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</si>
  <si>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</si>
  <si>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</si>
  <si>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</si>
  <si>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</si>
  <si>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</si>
  <si>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</si>
  <si>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</si>
  <si>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</si>
  <si>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</si>
  <si>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</si>
  <si>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</si>
  <si>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</si>
  <si>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</si>
  <si>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</si>
  <si>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</si>
  <si>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</si>
  <si>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</si>
  <si>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</si>
  <si>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</si>
  <si>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</si>
  <si>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</si>
  <si>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</si>
  <si>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</si>
  <si>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</si>
  <si>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</si>
  <si>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</si>
  <si>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</si>
  <si>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</si>
  <si>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</si>
  <si>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</si>
  <si>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</si>
  <si>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</si>
  <si>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</si>
  <si>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</si>
  <si>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</si>
  <si>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</si>
  <si>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</si>
  <si>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</si>
  <si>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</si>
  <si>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</si>
  <si>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</si>
  <si>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</si>
  <si>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</si>
  <si>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</si>
  <si>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</si>
  <si>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</si>
  <si>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</si>
  <si>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</si>
  <si>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</si>
  <si>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</si>
  <si>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</si>
  <si>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</si>
  <si>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</si>
  <si>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</si>
  <si>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</si>
  <si>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</si>
  <si>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</si>
  <si>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</si>
  <si>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</si>
  <si>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</si>
  <si>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</si>
  <si>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</si>
  <si>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</si>
  <si>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</si>
  <si>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</si>
  <si>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</si>
  <si>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</si>
  <si>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</si>
  <si>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</si>
  <si>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</si>
  <si>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</si>
  <si>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</si>
  <si>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</si>
  <si>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</si>
  <si>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</si>
  <si>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</si>
  <si>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</si>
  <si>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</si>
  <si>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</si>
  <si>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</si>
  <si>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</si>
  <si>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</si>
  <si>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</si>
  <si>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</si>
  <si>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</si>
  <si>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</si>
  <si>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</si>
  <si>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</si>
  <si>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</si>
  <si>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</si>
  <si>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</si>
  <si>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</si>
  <si>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</si>
  <si>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</si>
  <si>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</si>
  <si>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</si>
  <si>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</si>
  <si>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</si>
  <si>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</si>
  <si>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</si>
  <si>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</si>
  <si>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</si>
  <si>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</si>
  <si>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</si>
  <si>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</si>
  <si>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</si>
  <si>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</si>
  <si>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</si>
  <si>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</si>
  <si>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</si>
  <si>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</si>
  <si>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</si>
  <si>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</si>
  <si>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</si>
  <si>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</si>
  <si>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</si>
  <si>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</si>
  <si>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</si>
  <si>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</si>
  <si>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</si>
  <si>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</si>
  <si>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</si>
  <si>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</si>
  <si>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</si>
  <si>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</si>
  <si>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</si>
  <si>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</si>
  <si>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</si>
  <si>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</si>
  <si>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</si>
  <si>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</si>
  <si>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</si>
  <si>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</si>
  <si>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</si>
  <si>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</si>
  <si>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</si>
  <si>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</si>
  <si>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</si>
  <si>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</si>
  <si>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</si>
  <si>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</si>
  <si>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</si>
  <si>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</si>
  <si>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</si>
  <si>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</si>
  <si>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</si>
  <si>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</si>
  <si>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</si>
  <si>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</si>
  <si>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</si>
  <si>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</si>
  <si>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</si>
  <si>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</si>
  <si>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</si>
  <si>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</si>
  <si>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</si>
  <si>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</si>
  <si>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</si>
  <si>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</si>
  <si>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</si>
  <si>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</si>
  <si>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</si>
  <si>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</si>
  <si>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</si>
  <si>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</si>
  <si>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</si>
  <si>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</si>
  <si>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</si>
  <si>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</si>
  <si>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</si>
  <si>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</si>
  <si>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</si>
  <si>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</si>
  <si>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</si>
  <si>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</si>
  <si>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</si>
  <si>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</si>
  <si>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</si>
  <si>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</si>
  <si>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</si>
  <si>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</si>
  <si>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</si>
  <si>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</si>
  <si>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</si>
  <si>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</si>
  <si>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</si>
  <si>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</si>
  <si>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</si>
  <si>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</si>
  <si>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</si>
  <si>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</si>
  <si>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</si>
  <si>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</si>
  <si>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</si>
  <si>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</si>
  <si>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</si>
  <si>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</si>
  <si>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</si>
  <si>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</si>
  <si>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</si>
  <si>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</si>
  <si>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</si>
  <si>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</si>
  <si>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</si>
  <si>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</si>
  <si>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</si>
  <si>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</si>
  <si>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</si>
  <si>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</si>
  <si>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</si>
  <si>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</si>
  <si>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</si>
  <si>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</si>
  <si>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</si>
  <si>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</si>
  <si>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</si>
  <si>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</si>
  <si>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</si>
  <si>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</si>
  <si>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</si>
  <si>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</si>
  <si>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</si>
  <si>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</si>
  <si>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</si>
  <si>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</si>
  <si>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</si>
  <si>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</si>
  <si>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</si>
  <si>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</si>
  <si>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</si>
  <si>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</si>
  <si>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</si>
  <si>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</si>
  <si>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</si>
  <si>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</si>
  <si>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</si>
  <si>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</si>
  <si>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</si>
  <si>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</si>
  <si>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</si>
  <si>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</si>
  <si>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</si>
  <si>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</si>
  <si>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</si>
  <si>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</si>
  <si>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</si>
  <si>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</si>
  <si>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</si>
  <si>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</si>
  <si>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</si>
  <si>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</si>
  <si>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</si>
  <si>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</si>
  <si>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</si>
  <si>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</si>
  <si>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</si>
  <si>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</si>
  <si>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</si>
  <si>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</si>
  <si>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</si>
  <si>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</si>
  <si>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</si>
  <si>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</si>
  <si>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</si>
  <si>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</si>
  <si>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</si>
  <si>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</si>
  <si>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</si>
  <si>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</si>
  <si>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</si>
  <si>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</si>
  <si>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</si>
  <si>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</si>
  <si>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</si>
  <si>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</si>
  <si>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</si>
  <si>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</si>
  <si>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</si>
  <si>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</si>
  <si>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</si>
  <si>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</si>
  <si>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</si>
  <si>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</si>
  <si>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</si>
  <si>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</si>
  <si>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</si>
  <si>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</si>
  <si>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</si>
  <si>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</si>
  <si>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</si>
  <si>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</si>
  <si>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</si>
  <si>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</si>
  <si>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</si>
  <si>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</si>
  <si>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</si>
  <si>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</si>
  <si>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</si>
  <si>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</si>
  <si>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</si>
  <si>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</si>
  <si>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</si>
  <si>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</si>
  <si>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</si>
  <si>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</si>
  <si>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</si>
  <si>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</si>
  <si>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</si>
  <si>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</si>
  <si>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</si>
  <si>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</si>
  <si>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</si>
  <si>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</si>
  <si>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</si>
  <si>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</si>
  <si>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</si>
  <si>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</si>
  <si>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</si>
  <si>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</si>
  <si>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</si>
  <si>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</si>
  <si>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</si>
  <si>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</si>
  <si>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</si>
  <si>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</si>
  <si>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</si>
  <si>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</si>
  <si>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</si>
  <si>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</si>
  <si>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</si>
  <si>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</si>
  <si>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</si>
  <si>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</si>
  <si>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</si>
  <si>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</si>
  <si>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</si>
  <si>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</si>
  <si>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</si>
  <si>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</si>
  <si>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</si>
  <si>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</si>
  <si>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</si>
  <si>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</si>
  <si>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</si>
  <si>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</si>
  <si>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</si>
  <si>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</si>
  <si>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</si>
  <si>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</si>
  <si>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</si>
  <si>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</si>
  <si>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</si>
  <si>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</si>
  <si>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</si>
  <si>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</si>
  <si>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</si>
  <si>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</si>
  <si>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</si>
  <si>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</si>
  <si>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</si>
  <si>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</si>
  <si>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</si>
  <si>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</si>
  <si>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</si>
  <si>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</si>
  <si>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</si>
  <si>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</si>
  <si>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</si>
  <si>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</si>
  <si>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</si>
  <si>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</si>
  <si>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</si>
  <si>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</si>
  <si>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</si>
  <si>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</si>
  <si>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</si>
  <si>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</si>
  <si>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</si>
  <si>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</si>
  <si>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</si>
  <si>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</si>
  <si>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</si>
  <si>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</si>
  <si>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</si>
  <si>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</si>
  <si>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</si>
  <si>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</si>
  <si>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</si>
  <si>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</si>
  <si>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</si>
  <si>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</si>
  <si>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</si>
  <si>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</si>
  <si>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</si>
  <si>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</si>
  <si>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</si>
  <si>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</si>
  <si>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</si>
  <si>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</si>
  <si>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</si>
  <si>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</si>
  <si>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</si>
  <si>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</si>
  <si>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</si>
  <si>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</si>
  <si>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</si>
  <si>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</si>
  <si>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</si>
  <si>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</si>
  <si>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</si>
  <si>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</si>
  <si>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</si>
  <si>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</si>
  <si>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</si>
  <si>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</si>
  <si>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</si>
  <si>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</si>
  <si>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</si>
  <si>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</si>
  <si>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</si>
  <si>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</si>
  <si>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</si>
  <si>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</si>
  <si>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</si>
  <si>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</si>
  <si>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</si>
  <si>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</si>
  <si>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</si>
  <si>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</si>
  <si>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</si>
  <si>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</si>
  <si>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</si>
  <si>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</si>
  <si>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</si>
  <si>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</si>
  <si>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</si>
  <si>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</si>
  <si>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</si>
  <si>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</si>
  <si>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</si>
  <si>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</si>
  <si>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</si>
  <si>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</si>
  <si>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</si>
  <si>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</si>
  <si>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</si>
  <si>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</si>
  <si>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</si>
  <si>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</si>
  <si>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</si>
  <si>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</si>
  <si>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</si>
  <si>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</si>
  <si>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</si>
  <si>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</si>
  <si>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</si>
  <si>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</si>
  <si>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</si>
  <si>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</si>
  <si>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</si>
  <si>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</si>
  <si>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</si>
  <si>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</si>
  <si>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</si>
  <si>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</si>
  <si>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</si>
  <si>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</si>
  <si>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</si>
  <si>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</si>
  <si>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</si>
  <si>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</si>
  <si>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</si>
  <si>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</si>
  <si>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</si>
  <si>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</si>
  <si>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</si>
  <si>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</si>
  <si>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</si>
  <si>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</si>
  <si>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</si>
  <si>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</si>
  <si>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</si>
  <si>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</si>
  <si>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</si>
  <si>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</si>
  <si>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</si>
  <si>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</si>
  <si>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</si>
  <si>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</si>
  <si>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</si>
  <si>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</si>
  <si>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</si>
  <si>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</si>
  <si>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</si>
  <si>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</si>
  <si>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</si>
  <si>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</si>
  <si>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</si>
  <si>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</si>
  <si>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</si>
  <si>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</si>
  <si>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</si>
  <si>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</si>
  <si>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</si>
  <si>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</si>
  <si>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</si>
  <si>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</si>
  <si>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</si>
  <si>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</si>
  <si>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</si>
  <si>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</si>
  <si>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</si>
  <si>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</si>
  <si>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</si>
  <si>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</si>
  <si>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</si>
  <si>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</si>
  <si>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</si>
  <si>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</si>
  <si>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</si>
  <si>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</si>
  <si>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</si>
  <si>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</si>
  <si>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</si>
  <si>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</si>
  <si>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</si>
  <si>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</si>
  <si>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</si>
  <si>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</si>
  <si>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</si>
  <si>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</si>
  <si>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</si>
  <si>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</si>
  <si>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</si>
  <si>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</si>
  <si>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</si>
  <si>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</si>
  <si>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</si>
  <si>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</si>
  <si>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</si>
  <si>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</si>
  <si>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</si>
  <si>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</si>
  <si>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</si>
  <si>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</si>
  <si>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</si>
  <si>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</si>
  <si>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</si>
  <si>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</si>
  <si>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</si>
  <si>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</si>
  <si>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</si>
  <si>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</si>
  <si>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</si>
  <si>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</si>
  <si>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</si>
  <si>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</si>
  <si>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</si>
  <si>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</si>
  <si>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</si>
  <si>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</si>
  <si>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</si>
  <si>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</si>
  <si>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</si>
  <si>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</si>
  <si>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</si>
  <si>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</si>
  <si>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</si>
  <si>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</si>
  <si>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</si>
  <si>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</si>
  <si>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</si>
  <si>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</si>
  <si>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</si>
  <si>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</si>
  <si>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</si>
  <si>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</si>
  <si>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</si>
  <si>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</si>
  <si>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</si>
  <si>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</si>
  <si>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</si>
  <si>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</si>
  <si>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</si>
  <si>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</si>
  <si>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</si>
  <si>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</si>
  <si>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</si>
  <si>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</si>
  <si>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</si>
  <si>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</si>
  <si>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</si>
  <si>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</si>
  <si>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</si>
  <si>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</si>
  <si>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</si>
  <si>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</si>
  <si>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</si>
  <si>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</si>
  <si>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</si>
  <si>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</si>
  <si>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</si>
  <si>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</si>
  <si>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</si>
  <si>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</si>
  <si>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</si>
  <si>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</si>
  <si>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</si>
  <si>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</si>
  <si>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</si>
  <si>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</si>
  <si>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</si>
  <si>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</si>
  <si>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</si>
  <si>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</si>
  <si>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</si>
  <si>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</si>
  <si>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</si>
  <si>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</si>
  <si>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</si>
  <si>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</si>
  <si>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</si>
  <si>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</si>
  <si>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</si>
  <si>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</si>
  <si>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</si>
  <si>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</si>
  <si>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</si>
  <si>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</si>
  <si>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</si>
  <si>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</si>
  <si>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</si>
  <si>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</si>
  <si>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</si>
  <si>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</si>
  <si>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</si>
  <si>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</si>
  <si>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</si>
  <si>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</si>
  <si>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</si>
  <si>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</si>
  <si>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</si>
  <si>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</si>
  <si>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</si>
  <si>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</si>
  <si>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</si>
  <si>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</si>
  <si>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</si>
  <si>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</si>
  <si>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</si>
  <si>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</si>
  <si>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</si>
  <si>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</si>
  <si>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</si>
  <si>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</si>
  <si>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</si>
  <si>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</si>
  <si>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</si>
  <si>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</si>
  <si>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</si>
  <si>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</si>
  <si>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</si>
  <si>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</si>
  <si>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</si>
  <si>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</si>
  <si>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</si>
  <si>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</si>
  <si>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</si>
  <si>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</si>
  <si>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</si>
  <si>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</si>
  <si>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</si>
  <si>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</si>
  <si>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</si>
  <si>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</si>
  <si>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</si>
  <si>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</si>
  <si>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</si>
  <si>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</si>
  <si>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</si>
  <si>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</si>
  <si>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</si>
  <si>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</si>
  <si>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</si>
  <si>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</si>
  <si>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</si>
  <si>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</si>
  <si>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</si>
  <si>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</si>
  <si>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</si>
  <si>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</si>
  <si>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</si>
  <si>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</si>
  <si>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</si>
  <si>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</si>
  <si>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</si>
  <si>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</si>
  <si>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</si>
  <si>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</si>
  <si>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</si>
  <si>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</si>
  <si>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</si>
  <si>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</si>
  <si>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</si>
  <si>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</si>
  <si>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</si>
  <si>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</si>
  <si>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</si>
  <si>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</si>
  <si>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</si>
  <si>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</si>
  <si>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</si>
  <si>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</si>
  <si>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</si>
  <si>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</si>
  <si>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</si>
  <si>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</si>
  <si>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</si>
  <si>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</si>
  <si>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</si>
  <si>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</si>
  <si>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</si>
  <si>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</si>
  <si>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</si>
  <si>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</si>
  <si>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</si>
  <si>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</si>
  <si>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</si>
  <si>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</si>
  <si>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</si>
  <si>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</si>
  <si>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</si>
  <si>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</si>
  <si>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</si>
  <si>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</si>
  <si>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</si>
  <si>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</si>
  <si>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</si>
  <si>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</si>
  <si>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</si>
  <si>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</si>
  <si>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</si>
  <si>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</si>
  <si>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</si>
  <si>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</si>
  <si>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</si>
  <si>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</si>
  <si>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</si>
  <si>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</si>
  <si>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</si>
  <si>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</si>
  <si>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</si>
  <si>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</si>
  <si>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</si>
  <si>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</si>
  <si>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</si>
  <si>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</si>
  <si>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</si>
  <si>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</si>
  <si>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</si>
  <si>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</si>
  <si>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</si>
  <si>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</si>
  <si>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</si>
  <si>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</si>
  <si>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</si>
  <si>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</si>
  <si>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</si>
  <si>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</si>
  <si>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</si>
  <si>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</si>
  <si>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</si>
  <si>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</si>
  <si>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</si>
  <si>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</si>
  <si>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</si>
  <si>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</si>
  <si>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</si>
  <si>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</si>
  <si>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</si>
  <si>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</si>
  <si>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</si>
  <si>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</si>
  <si>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</si>
  <si>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</si>
  <si>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</si>
  <si>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</si>
  <si>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</si>
  <si>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</si>
  <si>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</si>
  <si>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</si>
  <si>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</si>
  <si>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</si>
  <si>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</si>
  <si>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</si>
  <si>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</si>
  <si>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</si>
  <si>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</si>
  <si>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</si>
  <si>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</si>
  <si>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</si>
  <si>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</si>
  <si>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</si>
  <si>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</si>
  <si>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</si>
  <si>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</si>
  <si>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</si>
  <si>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</si>
  <si>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</si>
  <si>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</si>
  <si>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</si>
  <si>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</si>
  <si>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</si>
  <si>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</si>
  <si>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</si>
  <si>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</si>
  <si>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</si>
  <si>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</si>
  <si>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</si>
  <si>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</si>
  <si>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</si>
  <si>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</si>
  <si>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</si>
  <si>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</si>
  <si>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</si>
  <si>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</si>
  <si>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</si>
  <si>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</si>
  <si>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</si>
  <si>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</si>
  <si>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</si>
  <si>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</si>
  <si>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</si>
  <si>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</si>
  <si>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</si>
  <si>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</si>
  <si>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</si>
  <si>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</si>
  <si>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</si>
  <si>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</si>
  <si>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</si>
  <si>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</si>
  <si>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</si>
  <si>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</si>
  <si>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</si>
  <si>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</si>
  <si>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</si>
  <si>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</si>
  <si>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</si>
  <si>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</si>
  <si>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</si>
  <si>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</si>
  <si>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</si>
  <si>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</si>
  <si>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</si>
  <si>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</si>
  <si>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</si>
  <si>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</si>
  <si>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</si>
  <si>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</si>
  <si>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</si>
  <si>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</si>
  <si>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</si>
  <si>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</si>
  <si>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</si>
  <si>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</si>
  <si>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</si>
  <si>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</si>
  <si>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</si>
  <si>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</si>
  <si>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</si>
  <si>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</si>
  <si>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</si>
  <si>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</si>
  <si>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</si>
  <si>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</si>
  <si>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</si>
  <si>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</si>
  <si>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</si>
  <si>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</si>
  <si>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</si>
  <si>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</si>
  <si>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</si>
  <si>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</si>
  <si>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</si>
  <si>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</si>
  <si>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</si>
  <si>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</si>
  <si>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</si>
  <si>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</si>
  <si>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</si>
  <si>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</si>
  <si>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</si>
  <si>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</si>
  <si>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</si>
  <si>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</si>
  <si>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</si>
  <si>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</si>
  <si>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</si>
  <si>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</si>
  <si>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</si>
  <si>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</si>
  <si>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</si>
  <si>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</si>
  <si>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</si>
  <si>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</si>
  <si>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</si>
  <si>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</si>
  <si>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</si>
  <si>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</si>
  <si>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</si>
  <si>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</si>
  <si>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</si>
  <si>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</si>
  <si>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</si>
  <si>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</si>
  <si>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</si>
  <si>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</si>
  <si>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</si>
  <si>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</si>
  <si>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</si>
  <si>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</si>
  <si>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</si>
  <si>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</si>
  <si>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</si>
  <si>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</si>
  <si>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</si>
  <si>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</si>
  <si>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</si>
  <si>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</si>
  <si>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</si>
  <si>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</si>
  <si>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</si>
  <si>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</si>
  <si>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</si>
  <si>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</si>
  <si>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</si>
  <si>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</si>
  <si>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</si>
  <si>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</si>
  <si>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</si>
  <si>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</si>
  <si>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</si>
  <si>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</si>
  <si>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</si>
  <si>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</si>
  <si>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</si>
  <si>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</si>
  <si>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</si>
  <si>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</si>
  <si>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</si>
  <si>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</si>
  <si>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</si>
  <si>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</si>
  <si>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</si>
  <si>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</si>
  <si>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</si>
  <si>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</si>
  <si>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</si>
  <si>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</si>
  <si>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</si>
  <si>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</si>
  <si>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</si>
  <si>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</si>
  <si>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</si>
  <si>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</si>
  <si>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</si>
  <si>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</si>
  <si>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</si>
  <si>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</si>
  <si>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</si>
  <si>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</si>
  <si>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</si>
  <si>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</si>
  <si>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</si>
  <si>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</si>
  <si>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</si>
  <si>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</si>
  <si>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</si>
  <si>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</si>
  <si>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</si>
  <si>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</si>
  <si>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</si>
  <si>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</si>
  <si>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</si>
  <si>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</si>
  <si>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</si>
  <si>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</si>
  <si>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</si>
  <si>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</si>
  <si>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</si>
  <si>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</si>
  <si>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</si>
  <si>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</si>
  <si>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</si>
  <si>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</si>
  <si>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</si>
  <si>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</si>
  <si>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</si>
  <si>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</si>
  <si>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</si>
  <si>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</si>
  <si>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</si>
  <si>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</si>
  <si>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</si>
  <si>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</si>
  <si>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</si>
  <si>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</si>
  <si>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</si>
  <si>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</si>
  <si>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</si>
  <si>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</si>
  <si>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</si>
  <si>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</si>
  <si>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</si>
  <si>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</si>
  <si>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</si>
  <si>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</si>
  <si>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</si>
  <si>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</si>
  <si>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</si>
  <si>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</si>
  <si>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</si>
  <si>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</si>
  <si>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</si>
  <si>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</si>
  <si>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</si>
  <si>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</si>
  <si>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</si>
  <si>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</si>
  <si>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</si>
  <si>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</si>
  <si>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</si>
  <si>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</si>
  <si>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</si>
  <si>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</si>
  <si>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</si>
  <si>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</si>
  <si>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</si>
  <si>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</si>
  <si>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</si>
  <si>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</si>
  <si>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</si>
  <si>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</si>
  <si>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</si>
  <si>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</si>
  <si>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</si>
  <si>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</si>
  <si>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</si>
  <si>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</si>
  <si>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</si>
  <si>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</si>
  <si>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</si>
  <si>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</si>
  <si>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</si>
  <si>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</si>
  <si>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</si>
  <si>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</si>
  <si>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</si>
  <si>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</si>
  <si>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</si>
  <si>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</si>
  <si>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</si>
  <si>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</si>
  <si>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</si>
  <si>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</si>
  <si>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</si>
  <si>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</si>
  <si>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</si>
  <si>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</si>
  <si>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</si>
  <si>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</si>
  <si>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</si>
  <si>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</si>
  <si>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</si>
  <si>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</si>
  <si>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</si>
  <si>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</si>
  <si>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</si>
  <si>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</si>
  <si>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</si>
  <si>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</si>
  <si>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</si>
  <si>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</si>
  <si>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</si>
  <si>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</si>
  <si>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</si>
  <si>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</si>
  <si>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</si>
  <si>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</si>
  <si>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</si>
  <si>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</si>
  <si>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</si>
  <si>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</si>
  <si>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</si>
  <si>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</si>
  <si>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</si>
  <si>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</si>
  <si>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</si>
  <si>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</si>
  <si>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</si>
  <si>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</si>
  <si>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</si>
  <si>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</si>
  <si>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</si>
  <si>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</si>
  <si>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</si>
  <si>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</si>
  <si>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</si>
  <si>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</si>
  <si>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</si>
  <si>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</si>
  <si>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</si>
  <si>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</si>
  <si>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</si>
  <si>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</si>
  <si>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</si>
  <si>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</si>
  <si>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</si>
  <si>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</si>
  <si>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</si>
  <si>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</si>
  <si>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</si>
  <si>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</si>
  <si>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</si>
  <si>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</si>
  <si>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</si>
  <si>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</si>
  <si>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</si>
  <si>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</si>
  <si>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</si>
  <si>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</si>
  <si>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</si>
  <si>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</si>
  <si>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</si>
  <si>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</si>
  <si>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</si>
  <si>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</si>
  <si>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</si>
  <si>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</si>
  <si>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</si>
  <si>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</si>
  <si>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</si>
  <si>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</si>
  <si>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</si>
  <si>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</si>
  <si>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</si>
  <si>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</si>
  <si>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</si>
  <si>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</si>
  <si>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</si>
  <si>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</si>
  <si>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</si>
  <si>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</si>
  <si>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</si>
  <si>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</si>
  <si>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</si>
  <si>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</si>
  <si>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</si>
  <si>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</si>
  <si>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</si>
  <si>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</si>
  <si>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</si>
  <si>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</si>
  <si>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</si>
  <si>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</si>
  <si>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</si>
  <si>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</si>
  <si>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</si>
  <si>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</si>
  <si>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</si>
  <si>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</si>
  <si>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</si>
  <si>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</si>
  <si>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</si>
  <si>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</si>
  <si>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</si>
  <si>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</si>
  <si>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</si>
  <si>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</si>
  <si>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</si>
  <si>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</si>
  <si>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</si>
  <si>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</si>
  <si>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</si>
  <si>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</si>
  <si>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</si>
  <si>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</si>
  <si>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</si>
  <si>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</si>
  <si>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</si>
  <si>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</si>
  <si>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</si>
  <si>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</si>
  <si>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</si>
  <si>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</si>
  <si>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</si>
  <si>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</si>
  <si>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</si>
  <si>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</si>
  <si>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</si>
  <si>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</si>
  <si>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</si>
  <si>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</si>
  <si>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</si>
  <si>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</si>
  <si>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</si>
  <si>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</si>
  <si>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</si>
  <si>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</si>
  <si>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</si>
  <si>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</si>
  <si>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</si>
  <si>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</si>
  <si>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</si>
  <si>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</si>
  <si>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</si>
  <si>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</si>
  <si>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</si>
  <si>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</si>
  <si>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</si>
  <si>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</si>
  <si>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</si>
  <si>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</si>
  <si>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</si>
  <si>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</si>
  <si>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</si>
  <si>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</si>
  <si>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</si>
  <si>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</si>
  <si>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</si>
  <si>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</si>
  <si>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</si>
  <si>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</si>
  <si>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</si>
  <si>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</si>
  <si>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</si>
  <si>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</si>
  <si>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</si>
  <si>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</si>
  <si>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</si>
  <si>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</si>
  <si>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</si>
  <si>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</si>
  <si>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</si>
  <si>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</si>
  <si>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</si>
  <si>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</si>
  <si>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</si>
  <si>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</si>
  <si>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</si>
  <si>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</si>
  <si>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</si>
  <si>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</si>
  <si>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</si>
  <si>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</si>
  <si>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</si>
  <si>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</si>
  <si>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</si>
  <si>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</si>
  <si>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</si>
  <si>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</si>
  <si>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</si>
  <si>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</si>
  <si>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</si>
  <si>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</si>
  <si>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</si>
  <si>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</si>
  <si>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</si>
  <si>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</si>
  <si>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</si>
  <si>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</si>
  <si>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</si>
  <si>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</si>
  <si>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</si>
  <si>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</si>
  <si>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</si>
  <si>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</si>
  <si>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</si>
  <si>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</si>
  <si>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</si>
  <si>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</si>
  <si>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</si>
  <si>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</si>
  <si>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</si>
  <si>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</si>
  <si>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</si>
  <si>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</si>
  <si>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</si>
  <si>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</si>
  <si>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</si>
  <si>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</si>
  <si>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</si>
  <si>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</si>
  <si>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</si>
  <si>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</si>
  <si>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</si>
  <si>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</si>
  <si>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</si>
  <si>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</si>
  <si>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</si>
  <si>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</si>
  <si>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</si>
  <si>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</si>
  <si>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</si>
  <si>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</si>
  <si>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</si>
  <si>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</si>
  <si>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</si>
  <si>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</si>
  <si>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</si>
  <si>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</si>
  <si>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</si>
  <si>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</si>
  <si>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</si>
  <si>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</si>
  <si>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</si>
  <si>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</si>
  <si>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</si>
  <si>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</si>
  <si>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</si>
  <si>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</si>
  <si>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</si>
  <si>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</si>
  <si>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</si>
  <si>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</si>
  <si>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</si>
  <si>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</si>
  <si>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</si>
  <si>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</si>
  <si>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</si>
  <si>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</si>
  <si>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</si>
  <si>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</si>
  <si>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</si>
  <si>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</si>
  <si>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</si>
  <si>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</si>
  <si>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</si>
  <si>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</si>
  <si>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</si>
  <si>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</si>
  <si>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</si>
  <si>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</si>
  <si>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</si>
  <si>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</si>
  <si>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</si>
  <si>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</si>
  <si>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</si>
  <si>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</si>
  <si>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</si>
  <si>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</si>
  <si>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</si>
  <si>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</si>
  <si>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</si>
  <si>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</si>
  <si>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</si>
  <si>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</si>
  <si>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</si>
  <si>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</si>
  <si>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</si>
  <si>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</si>
  <si>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</si>
  <si>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</si>
  <si>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</si>
  <si>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</si>
  <si>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</si>
  <si>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</si>
  <si>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</si>
  <si>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</si>
  <si>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</si>
  <si>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</si>
  <si>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</si>
  <si>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</si>
  <si>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</si>
  <si>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</si>
  <si>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</si>
  <si>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</si>
  <si>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</si>
  <si>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</si>
  <si>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</si>
  <si>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</si>
  <si>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</si>
  <si>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</si>
  <si>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</si>
  <si>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</si>
  <si>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</si>
  <si>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</si>
  <si>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</si>
  <si>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</si>
  <si>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</si>
  <si>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</si>
  <si>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</si>
  <si>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</si>
  <si>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</si>
  <si>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</si>
  <si>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</si>
  <si>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</si>
  <si>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</si>
  <si>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</si>
  <si>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</si>
  <si>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</si>
  <si>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</si>
  <si>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</si>
  <si>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</si>
  <si>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</si>
  <si>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</si>
  <si>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</si>
  <si>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</si>
  <si>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</si>
  <si>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</si>
  <si>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</si>
  <si>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</si>
  <si>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</si>
  <si>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</si>
  <si>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</si>
  <si>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</si>
  <si>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</si>
  <si>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</si>
  <si>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</si>
  <si>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</si>
  <si>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</si>
  <si>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</si>
  <si>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</si>
  <si>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</si>
  <si>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</si>
  <si>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</si>
  <si>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</si>
  <si>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</si>
  <si>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</si>
  <si>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</si>
  <si>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</si>
  <si>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</si>
  <si>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</si>
  <si>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</si>
  <si>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</si>
  <si>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</si>
  <si>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</si>
  <si>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</si>
  <si>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</si>
  <si>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</si>
  <si>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</si>
  <si>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</si>
  <si>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</si>
  <si>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</si>
  <si>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</si>
  <si>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</si>
  <si>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</si>
  <si>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</si>
  <si>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</si>
  <si>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</si>
  <si>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</si>
  <si>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</si>
  <si>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</si>
  <si>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</si>
  <si>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</si>
  <si>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</si>
  <si>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</si>
  <si>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</si>
  <si>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</si>
  <si>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</si>
  <si>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</si>
  <si>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</si>
  <si>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</si>
  <si>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</si>
  <si>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</si>
  <si>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</si>
  <si>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</si>
  <si>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</si>
  <si>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</si>
  <si>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</si>
  <si>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</si>
  <si>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</si>
  <si>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</si>
  <si>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</si>
  <si>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</si>
  <si>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</si>
  <si>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</si>
  <si>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</si>
  <si>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</si>
  <si>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</si>
  <si>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</si>
  <si>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</si>
  <si>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</si>
  <si>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</si>
  <si>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</si>
  <si>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</si>
  <si>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</si>
  <si>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</si>
  <si>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</si>
  <si>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</si>
  <si>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</si>
  <si>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</si>
  <si>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</si>
  <si>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</si>
  <si>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</si>
  <si>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</si>
  <si>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</si>
  <si>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</si>
  <si>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</si>
  <si>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</si>
  <si>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</si>
  <si>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</si>
  <si>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</si>
  <si>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</si>
  <si>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</si>
  <si>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</si>
  <si>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</si>
  <si>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</si>
  <si>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</si>
  <si>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</si>
  <si>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</si>
  <si>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</si>
  <si>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</si>
  <si>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</si>
  <si>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</si>
  <si>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</si>
  <si>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</si>
  <si>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</si>
  <si>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</si>
  <si>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</si>
  <si>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</si>
  <si>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</si>
  <si>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</si>
  <si>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</si>
  <si>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</si>
  <si>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</si>
  <si>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</si>
  <si>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</si>
  <si>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</si>
  <si>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</si>
  <si>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</si>
  <si>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</si>
  <si>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</si>
  <si>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</si>
  <si>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</si>
  <si>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</si>
  <si>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</si>
  <si>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</si>
  <si>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</si>
  <si>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</si>
  <si>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</si>
  <si>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</si>
  <si>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</si>
  <si>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</si>
  <si>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</si>
  <si>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</si>
  <si>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</si>
  <si>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</si>
  <si>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</si>
  <si>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</si>
  <si>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</si>
  <si>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</si>
  <si>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</si>
  <si>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</si>
  <si>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</si>
  <si>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</si>
  <si>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</si>
  <si>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</si>
  <si>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</si>
  <si>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</si>
  <si>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</si>
  <si>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</si>
  <si>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</si>
  <si>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</si>
  <si>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</si>
  <si>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</si>
  <si>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</si>
  <si>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</si>
  <si>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</si>
  <si>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</si>
  <si>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</si>
  <si>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</si>
  <si>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</si>
  <si>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</si>
  <si>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</si>
  <si>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</si>
  <si>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</si>
  <si>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</si>
  <si>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</si>
  <si>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</si>
  <si>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</si>
  <si>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</si>
  <si>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</si>
  <si>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</si>
  <si>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</si>
  <si>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</si>
  <si>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</si>
  <si>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</si>
  <si>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</si>
  <si>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</si>
  <si>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</si>
  <si>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</si>
  <si>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</si>
  <si>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</si>
  <si>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</si>
  <si>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</si>
  <si>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</si>
  <si>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</si>
  <si>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</si>
  <si>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</si>
  <si>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</si>
  <si>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</si>
  <si>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</si>
  <si>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</si>
  <si>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</si>
  <si>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</si>
  <si>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</si>
  <si>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</si>
  <si>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</si>
  <si>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</si>
  <si>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</si>
  <si>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</si>
  <si>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</si>
  <si>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</si>
  <si>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</si>
  <si>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</si>
  <si>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</si>
  <si>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</si>
  <si>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</si>
  <si>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</si>
  <si>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</si>
  <si>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</si>
  <si>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</si>
  <si>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</si>
  <si>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</si>
  <si>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</si>
  <si>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</si>
  <si>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</si>
  <si>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</si>
  <si>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</si>
  <si>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</si>
  <si>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</si>
  <si>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</si>
  <si>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</si>
  <si>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</si>
  <si>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</si>
  <si>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</si>
  <si>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</si>
  <si>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</si>
  <si>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</si>
  <si>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</si>
  <si>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</si>
  <si>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</si>
  <si>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</si>
  <si>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</si>
  <si>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</si>
  <si>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</si>
  <si>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</si>
  <si>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</si>
  <si>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</si>
  <si>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</si>
  <si>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</si>
  <si>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</si>
  <si>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</si>
  <si>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</si>
  <si>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</si>
  <si>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</si>
  <si>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</si>
  <si>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</si>
  <si>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</si>
  <si>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</si>
  <si>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</si>
  <si>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</si>
  <si>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</si>
  <si>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</si>
  <si>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</si>
  <si>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</si>
  <si>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</si>
  <si>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</si>
  <si>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</si>
  <si>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</si>
  <si>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</si>
  <si>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</si>
  <si>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</si>
  <si>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</si>
  <si>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</si>
  <si>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</si>
  <si>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</si>
  <si>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</si>
  <si>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</si>
  <si>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</si>
  <si>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</si>
  <si>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</si>
  <si>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</si>
  <si>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</si>
  <si>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</si>
  <si>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</si>
  <si>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</si>
  <si>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</si>
  <si>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</si>
  <si>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</si>
  <si>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</si>
  <si>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</si>
  <si>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</si>
  <si>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</si>
  <si>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</si>
  <si>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</si>
  <si>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</si>
  <si>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</si>
  <si>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</si>
  <si>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</si>
  <si>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</si>
  <si>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</si>
  <si>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</si>
  <si>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</si>
  <si>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</si>
  <si>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</si>
  <si>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</si>
  <si>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</si>
  <si>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</si>
  <si>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</si>
  <si>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</si>
  <si>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</si>
  <si>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</si>
  <si>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</si>
  <si>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</si>
  <si>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</si>
  <si>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</si>
  <si>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</si>
  <si>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</si>
  <si>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</si>
  <si>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</si>
  <si>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</si>
  <si>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</si>
  <si>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</si>
  <si>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</si>
  <si>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</si>
  <si>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</si>
  <si>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</si>
  <si>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</si>
  <si>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</si>
  <si>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</si>
  <si>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</si>
  <si>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</si>
  <si>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</si>
  <si>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</si>
  <si>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</si>
  <si>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</si>
  <si>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</si>
  <si>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</si>
  <si>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</si>
  <si>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</si>
  <si>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</si>
  <si>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</si>
  <si>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</si>
  <si>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</si>
  <si>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</si>
  <si>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</si>
  <si>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</si>
  <si>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</si>
  <si>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</si>
  <si>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</si>
  <si>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</si>
  <si>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</si>
  <si>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</si>
  <si>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</si>
  <si>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</si>
  <si>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</si>
  <si>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</si>
  <si>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</si>
  <si>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</si>
  <si>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</si>
  <si>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</si>
  <si>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</si>
  <si>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</si>
  <si>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</si>
  <si>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</si>
  <si>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</si>
  <si>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</si>
  <si>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</si>
  <si>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</si>
  <si>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</si>
  <si>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</si>
  <si>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</si>
  <si>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</si>
  <si>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</si>
  <si>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</si>
  <si>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</si>
  <si>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</si>
  <si>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</si>
  <si>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</si>
  <si>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</si>
  <si>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</si>
  <si>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</si>
  <si>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</si>
  <si>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</si>
  <si>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</si>
  <si>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</si>
  <si>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</si>
  <si>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</si>
  <si>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</si>
  <si>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</si>
  <si>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</si>
  <si>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</si>
  <si>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</si>
  <si>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</si>
  <si>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</si>
  <si>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</si>
  <si>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</si>
  <si>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</si>
  <si>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</si>
  <si>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</si>
  <si>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</si>
  <si>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</si>
  <si>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</si>
  <si>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</si>
  <si>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</si>
  <si>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</si>
  <si>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</si>
  <si>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</si>
  <si>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</si>
  <si>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</si>
  <si>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</si>
  <si>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</si>
  <si>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</si>
  <si>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</si>
  <si>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</si>
  <si>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</si>
  <si>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</si>
  <si>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</si>
  <si>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</si>
  <si>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</si>
  <si>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</si>
  <si>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</si>
  <si>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</si>
  <si>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</si>
  <si>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</si>
  <si>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</si>
  <si>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</si>
  <si>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</si>
  <si>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</si>
  <si>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</si>
  <si>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</si>
  <si>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</si>
  <si>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</si>
  <si>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</si>
  <si>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</si>
  <si>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</si>
  <si>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</si>
  <si>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</si>
  <si>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</si>
  <si>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</si>
  <si>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</si>
  <si>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</si>
  <si>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</si>
  <si>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</si>
  <si>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</si>
  <si>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</si>
  <si>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</si>
  <si>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</si>
  <si>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</si>
  <si>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</si>
  <si>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</si>
  <si>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</si>
  <si>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</si>
  <si>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</si>
  <si>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</si>
  <si>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</si>
  <si>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</si>
  <si>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</si>
  <si>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</si>
  <si>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</si>
  <si>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</si>
  <si>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</si>
  <si>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</si>
  <si>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</si>
  <si>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</si>
  <si>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</si>
  <si>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</si>
  <si>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</si>
  <si>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</si>
  <si>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</si>
  <si>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</si>
  <si>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</si>
  <si>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</si>
  <si>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</si>
  <si>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</si>
  <si>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</si>
  <si>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</si>
  <si>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</si>
  <si>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</si>
  <si>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</si>
  <si>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</si>
  <si>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</si>
  <si>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</si>
  <si>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</si>
  <si>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</si>
  <si>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</si>
  <si>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</si>
  <si>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</si>
  <si>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</si>
  <si>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</si>
  <si>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</si>
  <si>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</si>
  <si>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</si>
  <si>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</si>
  <si>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</si>
  <si>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</si>
  <si>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</si>
  <si>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</si>
  <si>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</si>
  <si>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</si>
  <si>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</si>
  <si>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</si>
  <si>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</si>
  <si>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</si>
  <si>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</si>
  <si>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</si>
  <si>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</si>
  <si>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</si>
  <si>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</si>
  <si>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</si>
  <si>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</si>
  <si>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</si>
  <si>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</si>
  <si>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</si>
  <si>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</si>
  <si>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</si>
  <si>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</si>
  <si>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</si>
  <si>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</si>
  <si>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</si>
  <si>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</si>
  <si>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</si>
  <si>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</si>
  <si>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</si>
  <si>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</si>
  <si>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</si>
  <si>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</si>
  <si>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</si>
  <si>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</si>
  <si>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</si>
  <si>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</si>
  <si>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</si>
  <si>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</si>
  <si>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</si>
  <si>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</si>
  <si>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</si>
  <si>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</si>
  <si>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</si>
  <si>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</si>
  <si>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</si>
  <si>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</si>
  <si>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</si>
  <si>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</si>
  <si>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</si>
  <si>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</si>
  <si>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</si>
  <si>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</si>
  <si>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</si>
  <si>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</si>
  <si>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</si>
  <si>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</si>
  <si>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</si>
  <si>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</si>
  <si>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</si>
  <si>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</si>
  <si>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</si>
  <si>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</si>
  <si>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</si>
  <si>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</si>
  <si>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</si>
  <si>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</si>
  <si>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</si>
  <si>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</si>
  <si>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</si>
  <si>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</si>
  <si>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</si>
  <si>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</si>
  <si>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</si>
  <si>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</si>
  <si>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</si>
  <si>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</si>
  <si>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</si>
  <si>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</si>
  <si>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</si>
  <si>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</si>
  <si>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</si>
  <si>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</si>
  <si>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</si>
  <si>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</si>
  <si>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</si>
  <si>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</si>
  <si>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</si>
  <si>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</si>
  <si>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</si>
  <si>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</si>
  <si>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</si>
  <si>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</si>
  <si>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</si>
  <si>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</si>
  <si>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</si>
  <si>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</si>
  <si>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</si>
  <si>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</si>
  <si>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</si>
  <si>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</si>
  <si>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</si>
  <si>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</si>
  <si>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</si>
  <si>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</si>
  <si>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</si>
  <si>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</si>
  <si>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</si>
  <si>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</si>
  <si>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</si>
  <si>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</si>
  <si>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</si>
  <si>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</si>
  <si>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</si>
  <si>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</si>
  <si>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</si>
  <si>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</si>
  <si>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</si>
  <si>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</si>
  <si>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</si>
  <si>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</si>
  <si>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</si>
  <si>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</si>
  <si>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</si>
  <si>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</si>
  <si>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</si>
  <si>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</si>
  <si>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</si>
  <si>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</si>
  <si>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</si>
  <si>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</si>
  <si>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</si>
  <si>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</si>
  <si>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</si>
  <si>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</si>
  <si>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</si>
  <si>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</si>
  <si>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</si>
  <si>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</si>
  <si>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</si>
  <si>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</si>
  <si>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</si>
  <si>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</si>
  <si>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</si>
  <si>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</si>
  <si>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</si>
  <si>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</si>
  <si>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</si>
  <si>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</si>
  <si>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</si>
  <si>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</si>
  <si>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</si>
  <si>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</si>
  <si>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</si>
  <si>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</si>
  <si>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</si>
  <si>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</si>
  <si>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</si>
  <si>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</si>
  <si>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</si>
  <si>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</si>
  <si>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</si>
  <si>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</si>
  <si>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</si>
  <si>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</si>
  <si>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</si>
  <si>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</si>
  <si>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</si>
  <si>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</si>
  <si>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</si>
  <si>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</si>
  <si>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</si>
  <si>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</si>
  <si>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</si>
  <si>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</si>
  <si>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</si>
  <si>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</si>
  <si>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</si>
  <si>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</si>
  <si>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</si>
  <si>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</si>
  <si>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</si>
  <si>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</si>
  <si>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</si>
  <si>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</si>
  <si>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</si>
  <si>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</si>
  <si>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</si>
  <si>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</si>
  <si>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</si>
  <si>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</si>
  <si>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</si>
  <si>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</si>
  <si>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</si>
  <si>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</si>
  <si>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</si>
  <si>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</si>
  <si>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</si>
  <si>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</si>
  <si>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</si>
  <si>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</si>
  <si>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</si>
  <si>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</si>
  <si>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</si>
  <si>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</si>
  <si>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</si>
  <si>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</si>
  <si>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</si>
  <si>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</si>
  <si>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</si>
  <si>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</si>
  <si>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</si>
  <si>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</si>
  <si>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</si>
  <si>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</si>
  <si>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</si>
  <si>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</si>
  <si>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</si>
  <si>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</si>
  <si>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</si>
  <si>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</si>
  <si>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</si>
  <si>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</si>
  <si>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</si>
  <si>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</si>
  <si>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</si>
  <si>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</si>
  <si>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</si>
  <si>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</si>
  <si>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</si>
  <si>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</si>
  <si>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</si>
  <si>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</si>
  <si>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</si>
  <si>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</si>
  <si>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</si>
  <si>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</si>
  <si>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</si>
  <si>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</si>
  <si>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</si>
  <si>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</si>
  <si>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</si>
  <si>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</si>
  <si>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</si>
  <si>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</si>
  <si>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</si>
  <si>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</si>
  <si>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</si>
  <si>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</si>
  <si>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</si>
  <si>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</si>
  <si>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</si>
  <si>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</si>
  <si>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</si>
  <si>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</si>
  <si>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</si>
  <si>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</si>
  <si>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</si>
  <si>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</si>
  <si>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</si>
  <si>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</si>
  <si>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</si>
  <si>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</si>
  <si>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</si>
  <si>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</si>
  <si>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</si>
  <si>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</si>
  <si>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</si>
  <si>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</si>
  <si>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</si>
  <si>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</si>
  <si>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</si>
  <si>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</si>
  <si>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</si>
  <si>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</si>
  <si>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</si>
  <si>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</si>
  <si>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</si>
  <si>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</si>
  <si>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</si>
  <si>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</si>
  <si>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</si>
  <si>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</si>
  <si>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</si>
  <si>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</si>
  <si>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</si>
  <si>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</si>
  <si>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</si>
  <si>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</si>
  <si>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</si>
  <si>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</si>
  <si>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</si>
  <si>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</si>
  <si>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</si>
  <si>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</si>
  <si>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</si>
  <si>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</si>
  <si>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</si>
  <si>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</si>
  <si>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</si>
  <si>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</si>
  <si>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</si>
  <si>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</si>
  <si>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</si>
  <si>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</si>
  <si>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</si>
  <si>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</si>
  <si>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</si>
  <si>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</si>
  <si>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</si>
  <si>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</si>
  <si>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</si>
  <si>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</si>
  <si>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</si>
  <si>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</si>
  <si>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</si>
  <si>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</si>
  <si>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</si>
  <si>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</si>
  <si>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</si>
  <si>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</si>
  <si>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</si>
  <si>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</si>
  <si>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</si>
  <si>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</si>
  <si>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</si>
  <si>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</si>
  <si>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</si>
  <si>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</si>
  <si>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</si>
  <si>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</si>
  <si>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</si>
  <si>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</si>
  <si>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</si>
  <si>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</si>
  <si>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</si>
  <si>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</si>
  <si>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</si>
  <si>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</si>
  <si>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</si>
  <si>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</si>
  <si>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</si>
  <si>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</si>
  <si>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</si>
  <si>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</si>
  <si>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</si>
  <si>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</si>
  <si>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</si>
  <si>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</si>
  <si>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</si>
  <si>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</si>
  <si>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</si>
  <si>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</si>
  <si>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</si>
  <si>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</si>
  <si>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</si>
  <si>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</si>
  <si>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</si>
  <si>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</si>
  <si>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</si>
  <si>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</si>
  <si>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</si>
  <si>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</si>
  <si>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</si>
  <si>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</si>
  <si>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</si>
  <si>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</si>
  <si>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</si>
  <si>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</si>
  <si>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</si>
  <si>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</si>
  <si>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</si>
  <si>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</si>
  <si>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</si>
  <si>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</si>
  <si>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</si>
  <si>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</si>
  <si>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</si>
  <si>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</si>
  <si>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</si>
  <si>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</si>
  <si>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</si>
  <si>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</si>
  <si>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</si>
  <si>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</si>
  <si>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</si>
  <si>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</si>
  <si>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</si>
  <si>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</si>
  <si>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</si>
  <si>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</si>
  <si>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</si>
  <si>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</si>
  <si>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</si>
  <si>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</si>
  <si>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</si>
  <si>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</si>
  <si>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</si>
  <si>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</si>
  <si>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</si>
  <si>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</si>
  <si>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</si>
  <si>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</si>
  <si>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</si>
  <si>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</si>
  <si>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</si>
  <si>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</si>
  <si>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</si>
  <si>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</si>
  <si>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</si>
  <si>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</si>
  <si>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</si>
  <si>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</si>
  <si>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</si>
  <si>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</si>
  <si>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</si>
  <si>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</si>
  <si>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</si>
  <si>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</si>
  <si>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</si>
  <si>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</si>
  <si>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</si>
  <si>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</si>
  <si>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</si>
  <si>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</si>
  <si>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</si>
  <si>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</si>
  <si>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</si>
  <si>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</si>
  <si>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</si>
  <si>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</si>
  <si>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</si>
  <si>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</si>
  <si>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</si>
  <si>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</si>
  <si>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</si>
  <si>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</si>
  <si>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</si>
  <si>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</si>
  <si>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</si>
  <si>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</si>
  <si>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</si>
  <si>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</si>
  <si>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</si>
  <si>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</si>
  <si>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</si>
  <si>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</si>
  <si>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</si>
  <si>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</si>
  <si>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</si>
  <si>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</si>
  <si>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</si>
  <si>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</si>
  <si>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</si>
  <si>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</si>
  <si>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</si>
  <si>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</si>
  <si>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</si>
  <si>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</si>
  <si>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</si>
  <si>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</si>
  <si>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</si>
  <si>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</si>
  <si>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</si>
  <si>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</si>
  <si>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</si>
  <si>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</si>
  <si>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</si>
  <si>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</si>
  <si>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</si>
  <si>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</si>
  <si>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</si>
  <si>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</si>
  <si>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</si>
  <si>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</si>
  <si>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</si>
  <si>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</si>
  <si>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</si>
  <si>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</si>
  <si>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</si>
  <si>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</si>
  <si>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</si>
  <si>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</si>
  <si>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</si>
  <si>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</si>
  <si>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</si>
  <si>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</si>
  <si>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</si>
  <si>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</si>
  <si>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</si>
  <si>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</si>
  <si>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</si>
  <si>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</si>
  <si>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</si>
  <si>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</si>
  <si>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</si>
  <si>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</si>
  <si>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</si>
  <si>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</si>
  <si>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</si>
  <si>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</si>
  <si>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</si>
  <si>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</si>
  <si>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</si>
  <si>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</si>
  <si>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</si>
  <si>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</si>
  <si>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</si>
  <si>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</si>
  <si>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</si>
  <si>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</si>
  <si>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</si>
  <si>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</si>
  <si>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</si>
  <si>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</si>
  <si>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</si>
  <si>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</si>
  <si>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</si>
  <si>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</si>
  <si>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</si>
  <si>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</si>
  <si>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</si>
  <si>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</si>
  <si>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</si>
  <si>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</si>
  <si>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</si>
  <si>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</si>
  <si>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</si>
  <si>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</si>
  <si>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</si>
  <si>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</si>
  <si>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</si>
  <si>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</si>
  <si>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</si>
  <si>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</si>
  <si>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</si>
  <si>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</si>
  <si>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</si>
  <si>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</si>
  <si>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</si>
  <si>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</si>
  <si>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</si>
  <si>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</si>
  <si>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</si>
  <si>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</si>
  <si>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</si>
  <si>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</si>
  <si>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</si>
  <si>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</si>
  <si>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</si>
  <si>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</si>
  <si>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</si>
  <si>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</si>
  <si>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</si>
  <si>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</si>
  <si>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</si>
  <si>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</si>
  <si>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</si>
  <si>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</si>
  <si>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</si>
  <si>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</si>
  <si>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</si>
  <si>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</si>
  <si>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</si>
  <si>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</si>
  <si>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</si>
  <si>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</si>
  <si>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</si>
  <si>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</si>
  <si>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</si>
  <si>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</si>
  <si>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</si>
  <si>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</si>
  <si>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</si>
  <si>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</si>
  <si>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</si>
  <si>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</si>
  <si>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</si>
  <si>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</si>
  <si>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</si>
  <si>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</si>
  <si>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</si>
  <si>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</si>
  <si>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</si>
  <si>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</si>
  <si>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</si>
  <si>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</si>
  <si>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</si>
  <si>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</si>
  <si>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</si>
  <si>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</si>
  <si>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</si>
  <si>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</si>
  <si>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</si>
  <si>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</si>
  <si>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</si>
  <si>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</si>
  <si>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</si>
  <si>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</si>
  <si>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</si>
  <si>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</si>
  <si>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</si>
  <si>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</si>
  <si>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</si>
  <si>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</si>
  <si>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</si>
  <si>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</si>
  <si>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</si>
  <si>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</si>
  <si>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</si>
  <si>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</si>
  <si>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</si>
  <si>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</si>
  <si>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</si>
  <si>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</si>
  <si>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</si>
  <si>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</si>
  <si>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</si>
  <si>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</si>
  <si>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</si>
  <si>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</si>
  <si>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</si>
  <si>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</si>
  <si>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</si>
  <si>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</si>
  <si>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</si>
  <si>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</si>
  <si>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</si>
  <si>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</si>
  <si>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</si>
  <si>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</si>
  <si>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</si>
  <si>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</si>
  <si>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</si>
  <si>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</si>
  <si>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</si>
  <si>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</si>
  <si>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</si>
  <si>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</si>
  <si>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</si>
  <si>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</si>
  <si>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</si>
  <si>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</si>
  <si>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</si>
  <si>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</si>
  <si>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</si>
  <si>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</si>
  <si>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</si>
  <si>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</si>
  <si>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</si>
  <si>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</si>
  <si>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</si>
  <si>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</si>
  <si>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</si>
  <si>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</si>
  <si>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</si>
  <si>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</si>
  <si>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</si>
  <si>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</si>
  <si>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</si>
  <si>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</si>
  <si>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</si>
  <si>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</si>
  <si>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</si>
  <si>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</si>
  <si>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</si>
  <si>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</si>
  <si>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</si>
  <si>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</si>
  <si>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</si>
  <si>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</si>
  <si>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</si>
  <si>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</si>
  <si>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</si>
  <si>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</si>
  <si>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</si>
  <si>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</si>
  <si>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</si>
  <si>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</si>
  <si>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</si>
  <si>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</si>
  <si>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</si>
  <si>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</si>
  <si>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</si>
  <si>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</si>
  <si>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</si>
  <si>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</si>
  <si>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</si>
  <si>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</si>
  <si>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</si>
  <si>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</si>
  <si>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</si>
  <si>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</si>
  <si>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</si>
  <si>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</si>
  <si>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</si>
  <si>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</si>
  <si>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</si>
  <si>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</si>
  <si>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</si>
  <si>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</si>
  <si>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</si>
  <si>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</si>
  <si>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</si>
  <si>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</si>
  <si>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</si>
  <si>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</si>
  <si>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</si>
  <si>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</si>
  <si>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</si>
  <si>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</si>
  <si>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</si>
  <si>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</si>
  <si>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</si>
  <si>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</si>
  <si>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</si>
  <si>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</si>
  <si>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</si>
  <si>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</si>
  <si>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</si>
  <si>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</si>
  <si>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</si>
  <si>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</si>
  <si>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</si>
  <si>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</si>
  <si>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</si>
  <si>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</si>
  <si>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</si>
  <si>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</si>
  <si>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</si>
  <si>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</si>
  <si>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</si>
  <si>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</si>
  <si>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</si>
  <si>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</si>
  <si>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</si>
  <si>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</si>
  <si>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</si>
  <si>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</si>
  <si>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</si>
  <si>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</si>
  <si>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</si>
  <si>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</si>
  <si>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</si>
  <si>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</si>
  <si>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</si>
  <si>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</si>
  <si>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</si>
  <si>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</si>
  <si>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</si>
  <si>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</si>
  <si>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</si>
  <si>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</si>
  <si>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</si>
  <si>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</si>
  <si>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</si>
  <si>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</si>
  <si>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</si>
  <si>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</si>
  <si>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</si>
  <si>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</si>
  <si>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</si>
  <si>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</si>
  <si>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</si>
  <si>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</si>
  <si>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</si>
  <si>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</si>
  <si>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</si>
  <si>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</si>
  <si>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</si>
  <si>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</si>
  <si>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</si>
  <si>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</si>
  <si>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</si>
  <si>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</si>
  <si>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</si>
  <si>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</si>
  <si>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</si>
  <si>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</si>
  <si>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</si>
  <si>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</si>
  <si>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</si>
  <si>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</si>
  <si>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</si>
  <si>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</si>
  <si>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</si>
  <si>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</si>
  <si>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</si>
  <si>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</si>
  <si>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</si>
  <si>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</si>
  <si>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</si>
  <si>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</si>
  <si>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</si>
  <si>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</si>
  <si>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</si>
  <si>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</si>
  <si>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</si>
  <si>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</si>
  <si>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</si>
  <si>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</si>
  <si>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</si>
  <si>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</si>
  <si>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</si>
  <si>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</si>
  <si>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</si>
  <si>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</si>
  <si>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</si>
  <si>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</si>
  <si>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</si>
  <si>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</si>
  <si>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</si>
  <si>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</si>
  <si>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</si>
  <si>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</si>
  <si>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</si>
  <si>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</si>
  <si>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</si>
  <si>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</si>
  <si>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</si>
  <si>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</si>
  <si>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</si>
  <si>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</si>
  <si>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</si>
  <si>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</si>
  <si>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</si>
  <si>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</si>
  <si>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</si>
  <si>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</si>
  <si>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</si>
  <si>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</si>
  <si>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</si>
  <si>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</si>
  <si>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</si>
  <si>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</si>
  <si>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</si>
  <si>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</si>
  <si>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</si>
  <si>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</si>
  <si>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</si>
  <si>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</si>
  <si>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</si>
  <si>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</si>
  <si>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</si>
  <si>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</si>
  <si>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</si>
  <si>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</si>
  <si>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</si>
  <si>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</si>
  <si>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</si>
  <si>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</si>
  <si>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</si>
  <si>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</si>
  <si>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</si>
  <si>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</si>
  <si>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</si>
  <si>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</si>
  <si>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</si>
  <si>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</si>
  <si>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</si>
  <si>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</si>
  <si>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</si>
  <si>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</si>
  <si>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</si>
  <si>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</si>
  <si>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</si>
  <si>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</si>
  <si>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</si>
  <si>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</si>
  <si>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</si>
  <si>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</si>
  <si>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</si>
  <si>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</si>
  <si>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</si>
  <si>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</si>
  <si>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</si>
  <si>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</si>
  <si>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</si>
  <si>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</si>
  <si>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</si>
  <si>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</si>
  <si>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</si>
  <si>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</si>
  <si>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</si>
  <si>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</si>
  <si>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</si>
  <si>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</si>
  <si>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</si>
  <si>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</si>
  <si>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</si>
  <si>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</si>
  <si>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</si>
  <si>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</si>
  <si>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</si>
  <si>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</si>
  <si>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</si>
  <si>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</si>
  <si>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</si>
  <si>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</si>
  <si>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</si>
  <si>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</si>
  <si>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</si>
  <si>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</si>
  <si>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</si>
  <si>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</si>
  <si>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</si>
  <si>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</si>
  <si>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</si>
  <si>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</si>
  <si>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</si>
  <si>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</si>
  <si>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</si>
  <si>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</si>
  <si>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</si>
  <si>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</si>
  <si>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</si>
  <si>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</si>
  <si>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</si>
  <si>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</si>
  <si>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</si>
  <si>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</si>
  <si>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</si>
  <si>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</si>
  <si>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</si>
  <si>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</si>
  <si>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</si>
  <si>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</si>
  <si>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</si>
  <si>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</si>
  <si>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</si>
  <si>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</si>
  <si>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</si>
  <si>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</si>
  <si>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</si>
  <si>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</si>
  <si>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</si>
  <si>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</si>
  <si>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</si>
  <si>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</si>
  <si>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</si>
  <si>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</si>
  <si>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</si>
  <si>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</si>
  <si>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</si>
  <si>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</si>
  <si>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</si>
  <si>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</si>
  <si>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</si>
  <si>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</si>
  <si>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</si>
  <si>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</si>
  <si>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</si>
  <si>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</si>
  <si>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</si>
  <si>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</si>
  <si>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</si>
  <si>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</si>
  <si>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</si>
  <si>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</si>
  <si>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</si>
  <si>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</si>
  <si>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</si>
  <si>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</si>
  <si>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</si>
  <si>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</si>
  <si>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</si>
  <si>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</si>
  <si>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</si>
  <si>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</si>
  <si>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</si>
  <si>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</si>
  <si>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</si>
  <si>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</si>
  <si>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</si>
  <si>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</si>
  <si>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</si>
  <si>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</si>
  <si>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</si>
  <si>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</si>
  <si>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</si>
  <si>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</si>
  <si>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</si>
  <si>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</si>
  <si>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</si>
  <si>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</si>
  <si>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</si>
  <si>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</si>
  <si>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</si>
  <si>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</si>
  <si>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</si>
  <si>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</si>
  <si>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</si>
  <si>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</si>
  <si>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</si>
  <si>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</si>
  <si>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</si>
  <si>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</si>
  <si>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</si>
  <si>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</si>
  <si>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</si>
  <si>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</si>
  <si>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</si>
  <si>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</si>
  <si>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</si>
  <si>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</si>
  <si>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</si>
  <si>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</si>
  <si>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</si>
  <si>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</si>
  <si>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</si>
  <si>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</si>
  <si>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</si>
  <si>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</si>
  <si>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</si>
  <si>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</si>
  <si>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</si>
  <si>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</si>
  <si>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</si>
  <si>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</si>
  <si>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</si>
  <si>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</si>
  <si>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</si>
  <si>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</si>
  <si>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</si>
  <si>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</si>
  <si>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</si>
  <si>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</si>
  <si>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</si>
  <si>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</si>
  <si>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</si>
  <si>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</si>
  <si>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</si>
  <si>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</si>
  <si>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</si>
  <si>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</si>
  <si>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</si>
  <si>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</si>
  <si>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</si>
  <si>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</si>
  <si>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</si>
  <si>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</si>
  <si>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</si>
  <si>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</si>
  <si>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</si>
  <si>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</si>
  <si>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</si>
  <si>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</si>
  <si>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</si>
  <si>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</si>
  <si>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</si>
  <si>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</si>
  <si>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</si>
  <si>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</si>
  <si>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</si>
  <si>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</si>
  <si>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</si>
  <si>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</si>
  <si>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</si>
  <si>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</si>
  <si>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</si>
  <si>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</si>
  <si>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</si>
  <si>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</si>
  <si>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</si>
  <si>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</si>
  <si>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</si>
  <si>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</si>
  <si>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</si>
  <si>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</si>
  <si>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</si>
  <si>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</si>
  <si>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</si>
  <si>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</si>
  <si>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</si>
  <si>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</si>
  <si>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</si>
  <si>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</si>
  <si>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</si>
  <si>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</si>
  <si>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</si>
  <si>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</si>
  <si>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</si>
  <si>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</si>
  <si>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</si>
  <si>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</si>
  <si>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</si>
  <si>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</si>
  <si>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</si>
  <si>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</si>
  <si>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</si>
  <si>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</si>
  <si>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</si>
  <si>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</si>
  <si>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</si>
  <si>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</si>
  <si>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</si>
  <si>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</si>
  <si>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</si>
  <si>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</si>
  <si>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</si>
  <si>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</si>
  <si>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</si>
  <si>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</si>
  <si>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</si>
  <si>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</si>
  <si>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</si>
  <si>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</si>
  <si>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</si>
  <si>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</si>
  <si>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</si>
  <si>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</si>
  <si>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</si>
  <si>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</si>
  <si>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</si>
  <si>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</si>
  <si>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</si>
  <si>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</si>
  <si>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</si>
  <si>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</si>
  <si>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</si>
  <si>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</si>
  <si>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</si>
  <si>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</si>
  <si>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</si>
  <si>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</si>
  <si>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</si>
  <si>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</si>
  <si>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</si>
  <si>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</si>
  <si>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</si>
  <si>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</si>
  <si>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</si>
  <si>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</si>
  <si>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</si>
  <si>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</si>
  <si>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</si>
  <si>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</si>
  <si>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</si>
  <si>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</si>
  <si>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</si>
  <si>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</si>
  <si>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</si>
  <si>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</si>
  <si>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</si>
  <si>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</si>
  <si>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</si>
  <si>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</si>
  <si>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</si>
  <si>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</si>
  <si>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</si>
  <si>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</si>
  <si>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</si>
  <si>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</si>
  <si>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</si>
  <si>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</si>
  <si>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</si>
  <si>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</si>
  <si>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</si>
  <si>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</si>
  <si>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</si>
  <si>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</si>
  <si>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</si>
  <si>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</si>
  <si>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</si>
  <si>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</si>
  <si>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</si>
  <si>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</si>
  <si>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</si>
  <si>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</si>
  <si>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</si>
  <si>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</si>
  <si>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</si>
  <si>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</si>
  <si>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</si>
  <si>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</si>
  <si>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</si>
  <si>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</si>
  <si>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</si>
  <si>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</si>
  <si>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</si>
  <si>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</si>
  <si>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</si>
  <si>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</si>
  <si>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</si>
  <si>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</si>
  <si>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</si>
  <si>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</si>
  <si>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</si>
  <si>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</si>
  <si>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</si>
  <si>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</si>
  <si>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</si>
  <si>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</si>
  <si>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</si>
  <si>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</si>
  <si>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</si>
  <si>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</si>
  <si>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</si>
  <si>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</si>
  <si>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</si>
  <si>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</si>
  <si>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</si>
  <si>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</si>
  <si>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</si>
  <si>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</si>
  <si>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</si>
  <si>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</si>
  <si>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</si>
  <si>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</si>
  <si>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</si>
  <si>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</si>
  <si>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</si>
  <si>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</si>
  <si>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</si>
  <si>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</si>
  <si>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</si>
  <si>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</si>
  <si>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</si>
  <si>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</si>
  <si>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</si>
  <si>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</si>
  <si>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</si>
  <si>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</si>
  <si>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</si>
  <si>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</si>
  <si>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</si>
  <si>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</si>
  <si>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</si>
  <si>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</si>
  <si>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</si>
  <si>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</si>
  <si>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</si>
  <si>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</si>
  <si>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</si>
  <si>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</si>
  <si>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</si>
  <si>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</si>
  <si>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</si>
  <si>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</si>
  <si>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</si>
  <si>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</si>
  <si>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</si>
  <si>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</si>
  <si>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</si>
  <si>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</si>
  <si>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</si>
  <si>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</si>
  <si>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</si>
  <si>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</si>
  <si>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</si>
  <si>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</si>
  <si>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</si>
  <si>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</si>
  <si>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</si>
  <si>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</si>
  <si>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</si>
  <si>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</si>
  <si>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</si>
  <si>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</si>
  <si>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</si>
  <si>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</si>
  <si>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</si>
  <si>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</si>
  <si>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</si>
  <si>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</si>
  <si>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</si>
  <si>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</si>
  <si>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</si>
  <si>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</si>
  <si>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</si>
  <si>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</si>
  <si>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</si>
  <si>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</si>
  <si>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</si>
  <si>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</si>
  <si>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</si>
  <si>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</si>
  <si>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</si>
  <si>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</si>
  <si>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</si>
  <si>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</si>
  <si>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</si>
  <si>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</si>
  <si>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</si>
  <si>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</si>
  <si>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</si>
  <si>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</si>
  <si>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</si>
  <si>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</si>
  <si>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</si>
  <si>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</si>
  <si>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</si>
  <si>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</si>
  <si>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</si>
  <si>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</si>
  <si>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</si>
  <si>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</si>
  <si>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</si>
  <si>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</si>
  <si>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</si>
  <si>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</si>
  <si>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</si>
  <si>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</si>
  <si>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</si>
  <si>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</si>
  <si>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</si>
  <si>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</si>
  <si>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</si>
  <si>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</si>
  <si>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</si>
  <si>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</si>
  <si>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</si>
  <si>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</si>
  <si>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</si>
  <si>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</si>
  <si>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</si>
  <si>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</si>
  <si>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</si>
  <si>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</si>
  <si>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</si>
  <si>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</si>
  <si>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</si>
  <si>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</si>
  <si>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</si>
  <si>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</si>
  <si>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</si>
  <si>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</si>
  <si>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</si>
  <si>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</si>
  <si>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</si>
  <si>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</si>
  <si>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</si>
  <si>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</si>
  <si>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</si>
  <si>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</si>
  <si>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</si>
  <si>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</si>
  <si>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</si>
  <si>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</si>
  <si>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</si>
  <si>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</si>
  <si>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</si>
  <si>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</si>
  <si>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</si>
  <si>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</si>
  <si>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</si>
  <si>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</si>
  <si>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</si>
  <si>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</si>
  <si>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</si>
  <si>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</si>
  <si>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</si>
  <si>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</si>
  <si>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</si>
  <si>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</si>
  <si>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</si>
  <si>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</si>
  <si>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</si>
  <si>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</si>
  <si>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</si>
  <si>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</si>
  <si>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</si>
  <si>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</si>
  <si>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</si>
  <si>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</si>
  <si>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</si>
  <si>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</si>
  <si>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</si>
  <si>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</si>
  <si>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</si>
  <si>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</si>
  <si>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</si>
  <si>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</si>
  <si>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</si>
  <si>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</si>
  <si>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</si>
  <si>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</si>
  <si>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</si>
  <si>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</si>
  <si>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</si>
  <si>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</si>
  <si>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</si>
  <si>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</si>
  <si>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</si>
  <si>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</si>
  <si>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</si>
  <si>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</si>
  <si>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</si>
  <si>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</si>
  <si>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</si>
  <si>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</si>
  <si>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</si>
  <si>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</si>
  <si>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</si>
  <si>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</si>
  <si>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</si>
  <si>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</si>
  <si>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</si>
  <si>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</si>
  <si>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</si>
  <si>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</si>
  <si>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</si>
  <si>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</si>
  <si>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</si>
  <si>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</si>
  <si>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</si>
  <si>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</si>
  <si>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</si>
  <si>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</si>
  <si>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</si>
  <si>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</si>
  <si>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</si>
  <si>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</si>
  <si>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</si>
  <si>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</si>
  <si>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</si>
  <si>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</si>
  <si>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</si>
  <si>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</si>
  <si>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</si>
  <si>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</si>
  <si>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</si>
  <si>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</si>
  <si>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</si>
  <si>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</si>
  <si>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</si>
  <si>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</si>
  <si>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</si>
  <si>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</si>
  <si>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</si>
  <si>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</si>
  <si>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</si>
  <si>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</si>
  <si>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</si>
  <si>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</si>
  <si>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</si>
  <si>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</si>
  <si>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</si>
  <si>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</si>
  <si>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</si>
  <si>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</si>
  <si>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</si>
  <si>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</si>
  <si>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</si>
  <si>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</si>
  <si>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</si>
  <si>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</si>
  <si>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</si>
  <si>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</si>
  <si>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</si>
  <si>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</si>
  <si>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</si>
  <si>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</si>
  <si>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</si>
  <si>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</si>
  <si>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</si>
  <si>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</si>
  <si>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</si>
  <si>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</si>
  <si>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</si>
  <si>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</si>
  <si>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</si>
  <si>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</si>
  <si>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</si>
  <si>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</si>
  <si>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</si>
  <si>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</si>
  <si>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</si>
  <si>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</si>
  <si>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</si>
  <si>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</si>
  <si>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</si>
  <si>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</si>
  <si>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</si>
  <si>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</si>
  <si>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</si>
  <si>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</si>
  <si>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</si>
  <si>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</si>
  <si>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</si>
  <si>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</si>
  <si>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</si>
  <si>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</si>
  <si>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</si>
  <si>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</si>
  <si>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</si>
  <si>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</si>
  <si>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</si>
  <si>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</si>
  <si>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</si>
  <si>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</si>
  <si>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</si>
  <si>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</si>
  <si>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</si>
  <si>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</si>
  <si>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</si>
  <si>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</si>
  <si>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</si>
  <si>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</si>
  <si>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</si>
  <si>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</si>
  <si>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</si>
  <si>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</si>
  <si>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</si>
  <si>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</si>
  <si>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</si>
  <si>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</si>
  <si>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</si>
  <si>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</si>
  <si>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</si>
  <si>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</si>
  <si>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</si>
  <si>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</si>
  <si>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</si>
  <si>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</si>
  <si>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</si>
  <si>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</si>
  <si>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</si>
  <si>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</si>
  <si>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</si>
  <si>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</si>
  <si>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</si>
  <si>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</si>
  <si>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</si>
  <si>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</si>
  <si>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</si>
  <si>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</si>
  <si>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</si>
  <si>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</si>
  <si>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</si>
  <si>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</si>
  <si>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</si>
  <si>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</si>
  <si>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</si>
  <si>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</si>
  <si>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</si>
  <si>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</si>
  <si>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</si>
  <si>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</si>
  <si>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</si>
  <si>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</si>
  <si>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</si>
  <si>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</si>
  <si>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</si>
  <si>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</si>
  <si>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</si>
  <si>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</si>
  <si>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</si>
  <si>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</si>
  <si>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</si>
  <si>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</si>
  <si>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</si>
  <si>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</si>
  <si>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</si>
  <si>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</si>
  <si>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</si>
  <si>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</si>
  <si>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</si>
  <si>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</si>
  <si>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</si>
  <si>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</si>
  <si>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</si>
  <si>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</si>
  <si>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</si>
  <si>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</si>
  <si>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</si>
  <si>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</si>
  <si>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</si>
  <si>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</si>
  <si>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</si>
  <si>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</si>
  <si>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</si>
  <si>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</si>
  <si>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</si>
  <si>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</si>
  <si>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</si>
  <si>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</si>
  <si>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</si>
  <si>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</si>
  <si>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</si>
  <si>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</si>
  <si>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</si>
  <si>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</si>
  <si>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</si>
  <si>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</si>
  <si>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</si>
  <si>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</si>
  <si>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</si>
  <si>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</si>
  <si>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</si>
  <si>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</si>
  <si>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</si>
  <si>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</si>
  <si>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</si>
  <si>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</si>
  <si>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</si>
  <si>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</si>
  <si>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</si>
  <si>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</si>
  <si>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</si>
  <si>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</si>
  <si>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</si>
  <si>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</si>
  <si>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</si>
  <si>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</si>
  <si>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</si>
  <si>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</si>
  <si>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</si>
  <si>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</si>
  <si>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</si>
  <si>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</si>
  <si>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</si>
  <si>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</si>
  <si>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</si>
  <si>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</si>
  <si>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</si>
  <si>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</si>
  <si>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</si>
  <si>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</si>
  <si>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</si>
  <si>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</si>
  <si>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</si>
  <si>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</si>
  <si>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</si>
  <si>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</si>
  <si>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</si>
  <si>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</si>
  <si>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</si>
  <si>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</si>
  <si>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</si>
  <si>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</si>
  <si>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</si>
  <si>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</si>
  <si>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</si>
  <si>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</si>
  <si>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</si>
  <si>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</si>
  <si>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</si>
  <si>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</si>
  <si>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</si>
  <si>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</si>
  <si>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</si>
  <si>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</si>
  <si>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</si>
  <si>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</si>
  <si>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</si>
  <si>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</si>
  <si>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</si>
  <si>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</si>
  <si>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</si>
  <si>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</si>
  <si>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</si>
  <si>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</si>
  <si>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</si>
  <si>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</si>
  <si>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</si>
  <si>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</si>
  <si>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</si>
  <si>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</si>
  <si>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</si>
  <si>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</si>
  <si>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</si>
  <si>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</si>
  <si>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</si>
  <si>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</si>
  <si>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</si>
  <si>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</si>
  <si>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</si>
  <si>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</si>
  <si>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</si>
  <si>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</si>
  <si>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</si>
  <si>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</si>
  <si>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</si>
  <si>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</si>
  <si>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</si>
  <si>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</si>
  <si>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</si>
  <si>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</si>
  <si>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</si>
  <si>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</si>
  <si>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</si>
  <si>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</si>
  <si>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</si>
  <si>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</si>
  <si>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</si>
  <si>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</si>
  <si>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</si>
  <si>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</si>
  <si>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</si>
  <si>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</si>
  <si>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</si>
  <si>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</si>
  <si>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</si>
  <si>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</si>
  <si>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</si>
  <si>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</si>
  <si>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</si>
  <si>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</si>
  <si>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</si>
  <si>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</si>
  <si>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</si>
  <si>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</si>
  <si>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</si>
  <si>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</si>
  <si>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</si>
  <si>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</si>
  <si>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</si>
  <si>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</si>
  <si>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</si>
  <si>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</si>
  <si>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</si>
  <si>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</si>
  <si>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</si>
  <si>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</si>
  <si>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</si>
  <si>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</si>
  <si>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</si>
  <si>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</si>
  <si>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</si>
  <si>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</si>
  <si>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</si>
  <si>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</si>
  <si>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</si>
  <si>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</si>
  <si>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</si>
  <si>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</si>
  <si>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</si>
  <si>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</si>
  <si>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</si>
  <si>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</si>
  <si>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</si>
  <si>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</si>
  <si>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</si>
  <si>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</si>
  <si>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</si>
  <si>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</si>
  <si>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</si>
  <si>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</si>
  <si>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</si>
  <si>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</si>
  <si>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</si>
  <si>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</si>
  <si>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</si>
  <si>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</si>
  <si>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</si>
  <si>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</si>
  <si>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</si>
  <si>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</si>
  <si>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</si>
  <si>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</si>
  <si>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</si>
  <si>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</si>
  <si>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</si>
  <si>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</si>
  <si>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</si>
  <si>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</si>
  <si>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</si>
  <si>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</si>
  <si>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</si>
  <si>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</si>
  <si>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</si>
  <si>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</si>
  <si>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</si>
  <si>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</si>
  <si>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</si>
  <si>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</si>
  <si>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</si>
  <si>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</si>
  <si>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</si>
  <si>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</si>
  <si>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</si>
  <si>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</si>
  <si>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</si>
  <si>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</si>
  <si>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</si>
  <si>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</si>
  <si>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</si>
  <si>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</si>
  <si>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</si>
  <si>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</si>
  <si>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</si>
  <si>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</si>
  <si>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</si>
  <si>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</si>
  <si>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</si>
  <si>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</si>
  <si>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</si>
  <si>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</si>
  <si>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</si>
  <si>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</si>
  <si>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</si>
  <si>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</si>
  <si>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</si>
  <si>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</si>
  <si>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</si>
  <si>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</si>
  <si>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</si>
  <si>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</si>
  <si>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</si>
  <si>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</si>
  <si>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</si>
  <si>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</si>
  <si>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</si>
  <si>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</si>
  <si>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</si>
  <si>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</si>
  <si>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</si>
  <si>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</si>
  <si>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</si>
  <si>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</si>
  <si>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</si>
  <si>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</si>
  <si>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</si>
  <si>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</si>
  <si>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</si>
  <si>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</si>
  <si>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</si>
  <si>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</si>
  <si>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</si>
  <si>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</si>
  <si>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</si>
  <si>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</si>
  <si>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</si>
  <si>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</si>
  <si>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</si>
  <si>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</si>
  <si>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</si>
  <si>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</si>
  <si>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</si>
  <si>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</si>
  <si>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</si>
  <si>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</si>
  <si>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</si>
  <si>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</si>
  <si>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</si>
  <si>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</si>
  <si>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</si>
  <si>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</si>
  <si>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</si>
  <si>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</si>
  <si>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</si>
  <si>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</si>
  <si>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</si>
  <si>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</si>
  <si>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</si>
  <si>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</si>
  <si>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</si>
  <si>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</si>
  <si>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</si>
  <si>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</si>
  <si>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</si>
  <si>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</si>
  <si>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</si>
  <si>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</si>
  <si>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</si>
  <si>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</si>
  <si>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</si>
  <si>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</si>
  <si>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</si>
  <si>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</si>
  <si>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</si>
  <si>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</si>
  <si>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</si>
  <si>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</si>
  <si>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</si>
  <si>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</si>
  <si>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</si>
  <si>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</si>
  <si>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</si>
  <si>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</si>
  <si>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</si>
  <si>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</si>
  <si>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</si>
  <si>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</si>
  <si>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</si>
  <si>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</si>
  <si>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</si>
  <si>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</si>
  <si>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</si>
  <si>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</si>
  <si>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</si>
  <si>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</si>
  <si>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</si>
  <si>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</si>
  <si>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</si>
  <si>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</si>
  <si>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</si>
  <si>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</si>
  <si>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</si>
  <si>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</si>
  <si>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</si>
  <si>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</si>
  <si>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</si>
  <si>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</si>
  <si>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</si>
  <si>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</si>
  <si>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</si>
  <si>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</si>
  <si>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</si>
  <si>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</si>
  <si>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</si>
  <si>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</si>
  <si>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</si>
  <si>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</si>
  <si>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</si>
  <si>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</si>
  <si>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</si>
  <si>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</si>
  <si>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</si>
  <si>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</si>
  <si>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</si>
  <si>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</si>
  <si>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</si>
  <si>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</si>
  <si>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</si>
  <si>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</si>
  <si>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</si>
  <si>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</si>
  <si>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</si>
  <si>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</si>
  <si>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</si>
  <si>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</si>
  <si>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</si>
  <si>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</si>
  <si>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</si>
  <si>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</si>
  <si>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</si>
  <si>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</si>
  <si>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</si>
  <si>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</si>
  <si>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</si>
  <si>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</si>
  <si>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</si>
  <si>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</si>
  <si>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</si>
  <si>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</si>
  <si>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</si>
  <si>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</si>
  <si>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</si>
  <si>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</si>
  <si>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</si>
  <si>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</si>
  <si>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</si>
  <si>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</si>
  <si>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</si>
  <si>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</si>
  <si>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</si>
  <si>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</si>
  <si>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</si>
  <si>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</si>
  <si>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</si>
  <si>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</si>
  <si>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</si>
  <si>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</si>
  <si>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</si>
  <si>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</si>
  <si>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</si>
  <si>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</si>
  <si>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</si>
  <si>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</si>
  <si>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</si>
  <si>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</si>
  <si>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</si>
  <si>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</si>
  <si>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</si>
  <si>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</si>
  <si>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</si>
  <si>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</si>
  <si>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</si>
  <si>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</si>
  <si>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</si>
  <si>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</si>
  <si>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</si>
  <si>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</si>
  <si>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</si>
  <si>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</si>
  <si>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</si>
  <si>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</si>
  <si>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</si>
  <si>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</si>
  <si>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</si>
  <si>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</si>
  <si>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</si>
  <si>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</si>
  <si>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</si>
  <si>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</si>
  <si>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</si>
  <si>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</si>
  <si>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</si>
  <si>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</si>
  <si>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</si>
  <si>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</si>
  <si>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</si>
  <si>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</si>
  <si>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</si>
  <si>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</si>
  <si>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</si>
  <si>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</si>
  <si>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</si>
  <si>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</si>
  <si>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</si>
  <si>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</si>
  <si>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</si>
  <si>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</si>
  <si>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</si>
  <si>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</si>
  <si>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</si>
  <si>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</si>
  <si>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</si>
  <si>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</si>
  <si>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</si>
  <si>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</si>
  <si>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</si>
  <si>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</si>
  <si>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</si>
  <si>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</si>
  <si>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</si>
  <si>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</si>
  <si>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</si>
  <si>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</si>
  <si>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</si>
  <si>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</si>
  <si>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</si>
  <si>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</si>
  <si>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</si>
  <si>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</si>
  <si>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</si>
  <si>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</si>
  <si>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</si>
  <si>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</si>
  <si>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</si>
  <si>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</si>
  <si>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</si>
  <si>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</si>
  <si>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</si>
  <si>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</si>
  <si>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</si>
  <si>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</si>
  <si>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</si>
  <si>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</si>
  <si>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</si>
  <si>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</si>
  <si>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</si>
  <si>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</si>
  <si>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</si>
  <si>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</si>
  <si>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</si>
  <si>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</si>
  <si>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</si>
  <si>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</si>
  <si>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</si>
  <si>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</si>
  <si>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</si>
  <si>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</si>
  <si>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</si>
  <si>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</si>
  <si>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</si>
  <si>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</si>
  <si>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</si>
  <si>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</si>
  <si>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</si>
  <si>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</si>
  <si>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</si>
  <si>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</si>
  <si>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</si>
  <si>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</si>
  <si>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</si>
  <si>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</si>
  <si>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</si>
  <si>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</si>
  <si>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</si>
  <si>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</si>
  <si>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</si>
  <si>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</si>
  <si>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</si>
  <si>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</si>
  <si>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</si>
  <si>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</si>
  <si>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</si>
  <si>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</si>
  <si>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</si>
  <si>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</si>
  <si>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</si>
  <si>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</si>
  <si>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</si>
  <si>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</si>
  <si>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</si>
  <si>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</si>
  <si>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</si>
  <si>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</si>
  <si>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</si>
  <si>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</si>
  <si>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</si>
  <si>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</si>
  <si>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</si>
  <si>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</si>
  <si>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</si>
  <si>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</si>
  <si>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</si>
  <si>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</si>
  <si>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</si>
  <si>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</si>
  <si>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</si>
  <si>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</si>
  <si>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</si>
  <si>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</si>
  <si>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</si>
  <si>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</si>
  <si>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</si>
  <si>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</si>
  <si>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</si>
  <si>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</si>
  <si>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</si>
  <si>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</si>
  <si>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</si>
  <si>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</si>
  <si>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</si>
  <si>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</si>
  <si>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</si>
  <si>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</si>
  <si>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</si>
  <si>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</si>
  <si>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</si>
  <si>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</si>
  <si>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</si>
  <si>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</si>
  <si>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</si>
  <si>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</si>
  <si>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</si>
  <si>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</si>
  <si>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</si>
  <si>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</si>
  <si>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</si>
  <si>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</si>
  <si>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</si>
  <si>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</si>
  <si>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</si>
  <si>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</si>
  <si>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</si>
  <si>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</si>
  <si>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</si>
  <si>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</si>
  <si>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</si>
  <si>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</si>
  <si>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</si>
  <si>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</si>
  <si>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</si>
  <si>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</si>
  <si>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</si>
  <si>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</si>
  <si>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</si>
  <si>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</si>
  <si>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</si>
  <si>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</si>
  <si>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</si>
  <si>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</si>
  <si>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</si>
  <si>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</si>
  <si>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</si>
  <si>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</si>
  <si>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</si>
  <si>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</si>
  <si>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</si>
  <si>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</si>
  <si>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</si>
  <si>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</si>
  <si>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</si>
  <si>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</si>
  <si>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</si>
  <si>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</si>
  <si>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</si>
  <si>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</si>
  <si>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</si>
  <si>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</si>
  <si>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</si>
  <si>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</si>
  <si>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</si>
  <si>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</si>
  <si>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</si>
  <si>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</si>
  <si>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</si>
  <si>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</si>
  <si>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</si>
  <si>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</si>
  <si>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</si>
  <si>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</si>
  <si>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</si>
  <si>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</si>
  <si>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</si>
  <si>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</si>
  <si>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</si>
  <si>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</si>
  <si>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</si>
  <si>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</si>
  <si>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</si>
  <si>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</si>
  <si>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</si>
  <si>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</si>
  <si>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</si>
  <si>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</si>
  <si>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</si>
  <si>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</si>
  <si>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</si>
  <si>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</si>
  <si>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</si>
  <si>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</si>
  <si>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</si>
  <si>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</si>
  <si>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</si>
  <si>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</si>
  <si>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</si>
  <si>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</si>
  <si>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</si>
  <si>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</si>
  <si>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</si>
  <si>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</si>
  <si>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</si>
  <si>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</si>
  <si>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</si>
  <si>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</si>
  <si>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</si>
  <si>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</si>
  <si>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</si>
  <si>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</si>
  <si>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</si>
  <si>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</si>
  <si>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</si>
  <si>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</si>
  <si>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</si>
  <si>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</si>
  <si>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</si>
  <si>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</si>
  <si>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</si>
  <si>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</si>
  <si>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</si>
  <si>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</si>
  <si>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</si>
  <si>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</si>
  <si>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</si>
  <si>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</si>
  <si>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</si>
  <si>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</si>
  <si>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</si>
  <si>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</si>
  <si>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</si>
  <si>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</si>
  <si>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</si>
  <si>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</si>
  <si>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</si>
  <si>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</si>
  <si>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</si>
  <si>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</si>
  <si>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</si>
  <si>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</si>
  <si>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</si>
  <si>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</si>
  <si>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</si>
  <si>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</si>
  <si>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</si>
  <si>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</si>
  <si>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</si>
  <si>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</si>
  <si>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</si>
  <si>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</si>
  <si>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</si>
  <si>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</si>
  <si>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</si>
  <si>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</si>
  <si>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</si>
  <si>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</si>
  <si>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</si>
  <si>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</si>
  <si>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</si>
  <si>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</si>
  <si>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</si>
  <si>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</si>
  <si>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</si>
  <si>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</si>
  <si>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</si>
  <si>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</si>
  <si>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</si>
  <si>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</si>
  <si>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</si>
  <si>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</si>
  <si>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</si>
  <si>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</si>
  <si>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</si>
  <si>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</si>
  <si>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</si>
  <si>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</si>
  <si>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</si>
  <si>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</si>
  <si>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</si>
  <si>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</si>
  <si>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</si>
  <si>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</si>
  <si>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</si>
  <si>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</si>
  <si>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</si>
  <si>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</si>
  <si>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</si>
  <si>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</si>
  <si>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</si>
  <si>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</si>
  <si>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</si>
  <si>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</si>
  <si>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</si>
  <si>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</si>
  <si>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</si>
  <si>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</si>
  <si>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</si>
  <si>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</si>
  <si>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</si>
  <si>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</si>
  <si>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</si>
  <si>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</si>
  <si>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</si>
  <si>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</si>
  <si>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</si>
  <si>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</si>
  <si>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</si>
  <si>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</si>
  <si>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</si>
  <si>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</si>
  <si>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</si>
  <si>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</si>
  <si>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</si>
  <si>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</si>
  <si>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</si>
  <si>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</si>
  <si>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</si>
  <si>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</si>
  <si>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</si>
  <si>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</si>
  <si>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</si>
  <si>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</si>
  <si>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</si>
  <si>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</si>
  <si>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</si>
  <si>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</si>
  <si>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</si>
  <si>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</si>
  <si>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</si>
  <si>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</si>
  <si>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</si>
  <si>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</si>
  <si>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</si>
  <si>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</si>
  <si>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</si>
  <si>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</si>
  <si>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</si>
  <si>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</si>
  <si>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</si>
  <si>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</si>
  <si>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</si>
  <si>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</si>
  <si>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</si>
  <si>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</si>
  <si>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</si>
  <si>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</si>
  <si>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</si>
  <si>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</si>
  <si>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</si>
  <si>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</si>
  <si>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</si>
  <si>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</si>
  <si>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</si>
  <si>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</si>
  <si>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</si>
  <si>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</si>
  <si>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</si>
  <si>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</si>
  <si>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</si>
  <si>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</si>
  <si>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</si>
  <si>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</si>
  <si>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</si>
  <si>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</si>
  <si>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</si>
  <si>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</si>
  <si>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</si>
  <si>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</si>
  <si>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</si>
  <si>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</si>
  <si>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</si>
  <si>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</si>
  <si>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</si>
  <si>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</si>
  <si>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</si>
  <si>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</si>
  <si>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</si>
  <si>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</si>
  <si>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</si>
  <si>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</si>
  <si>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</si>
  <si>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</si>
  <si>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</si>
  <si>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</si>
  <si>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</si>
  <si>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</si>
  <si>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</si>
  <si>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</si>
  <si>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</si>
  <si>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</si>
  <si>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</si>
  <si>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</si>
  <si>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</si>
  <si>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</si>
  <si>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</si>
  <si>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</si>
  <si>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</si>
  <si>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</si>
  <si>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</si>
  <si>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</si>
  <si>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</si>
  <si>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</si>
  <si>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</si>
  <si>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</si>
  <si>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</si>
  <si>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</si>
  <si>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</si>
  <si>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</si>
  <si>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</si>
  <si>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</si>
  <si>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</si>
  <si>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</si>
  <si>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</si>
  <si>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</si>
  <si>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</si>
  <si>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</si>
  <si>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</si>
  <si>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</si>
  <si>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</si>
  <si>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</si>
  <si>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</si>
  <si>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</si>
  <si>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</si>
  <si>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</si>
  <si>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</si>
  <si>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</si>
  <si>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</si>
  <si>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</si>
  <si>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</si>
  <si>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</si>
  <si>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</si>
  <si>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</si>
  <si>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</si>
  <si>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</si>
  <si>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</si>
  <si>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</si>
  <si>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</si>
  <si>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</si>
  <si>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</si>
  <si>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</si>
  <si>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</si>
  <si>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</si>
  <si>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</si>
  <si>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</si>
  <si>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</si>
  <si>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</si>
  <si>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</si>
  <si>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</si>
  <si>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</si>
  <si>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</si>
  <si>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</si>
  <si>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</si>
  <si>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</si>
  <si>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</si>
  <si>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</si>
  <si>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</si>
  <si>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</si>
  <si>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</si>
  <si>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</si>
  <si>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</si>
  <si>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</si>
  <si>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</si>
  <si>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</si>
  <si>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</si>
  <si>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</si>
  <si>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</si>
  <si>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</si>
  <si>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</si>
  <si>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</si>
  <si>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</si>
  <si>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</si>
  <si>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</si>
  <si>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</si>
  <si>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</si>
  <si>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</si>
  <si>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</si>
  <si>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</si>
  <si>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</si>
  <si>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</si>
  <si>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</si>
  <si>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</si>
  <si>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</si>
  <si>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</si>
  <si>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</si>
  <si>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</si>
  <si>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</si>
  <si>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</si>
  <si>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</si>
  <si>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</si>
  <si>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</si>
  <si>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</si>
  <si>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</si>
  <si>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</si>
  <si>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</si>
  <si>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</si>
  <si>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</si>
  <si>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</si>
  <si>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</si>
  <si>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</si>
  <si>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</si>
  <si>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</si>
  <si>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</si>
  <si>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</si>
  <si>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</si>
  <si>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</si>
  <si>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</si>
  <si>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</si>
  <si>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</si>
  <si>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</si>
  <si>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</si>
  <si>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</si>
  <si>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</si>
  <si>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</si>
  <si>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</si>
  <si>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</si>
  <si>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</si>
  <si>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</si>
  <si>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</si>
  <si>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</si>
  <si>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</si>
  <si>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</si>
  <si>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</si>
  <si>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</si>
  <si>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</si>
  <si>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</si>
  <si>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</si>
  <si>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</si>
  <si>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</si>
  <si>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</si>
  <si>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</si>
  <si>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</si>
  <si>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</si>
  <si>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</si>
  <si>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</si>
  <si>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</si>
  <si>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</si>
  <si>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</si>
  <si>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</si>
  <si>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</si>
  <si>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</si>
  <si>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</si>
  <si>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</si>
  <si>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</si>
  <si>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</si>
  <si>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</si>
  <si>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</si>
  <si>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</si>
  <si>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</si>
  <si>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</si>
  <si>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</si>
  <si>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</si>
  <si>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</si>
  <si>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</si>
  <si>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</si>
  <si>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</si>
  <si>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</si>
  <si>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</si>
  <si>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</si>
  <si>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</si>
  <si>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</si>
  <si>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</si>
  <si>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</si>
  <si>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</si>
  <si>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</si>
  <si>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</si>
  <si>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</si>
  <si>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</si>
  <si>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</si>
  <si>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</si>
  <si>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</si>
  <si>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</si>
  <si>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</si>
  <si>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</si>
  <si>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</si>
  <si>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</si>
  <si>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</si>
  <si>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</si>
  <si>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</si>
  <si>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</si>
  <si>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</si>
  <si>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</si>
  <si>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</si>
  <si>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</si>
  <si>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</si>
  <si>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</si>
  <si>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</si>
  <si>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</si>
  <si>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</si>
  <si>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</si>
  <si>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</si>
  <si>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</si>
  <si>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</si>
  <si>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</si>
  <si>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</si>
  <si>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</si>
  <si>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</si>
  <si>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</si>
  <si>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</si>
  <si>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</si>
  <si>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</si>
  <si>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</si>
  <si>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</si>
  <si>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</si>
  <si>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</si>
  <si>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</si>
  <si>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</si>
  <si>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</si>
  <si>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</si>
  <si>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</si>
  <si>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</si>
  <si>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</si>
  <si>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</si>
  <si>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</si>
  <si>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</si>
  <si>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</si>
  <si>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</si>
  <si>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</si>
  <si>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</si>
  <si>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</si>
  <si>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</si>
  <si>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</si>
  <si>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</si>
  <si>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</si>
  <si>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</si>
  <si>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</si>
  <si>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</si>
  <si>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</si>
  <si>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</si>
  <si>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</si>
  <si>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</si>
  <si>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</si>
  <si>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</si>
  <si>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</si>
  <si>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</si>
  <si>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</si>
  <si>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</si>
  <si>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</si>
  <si>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</si>
  <si>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</si>
  <si>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</si>
  <si>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</si>
  <si>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</si>
  <si>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</si>
  <si>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</si>
  <si>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</si>
  <si>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</si>
  <si>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</si>
  <si>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</si>
  <si>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</si>
  <si>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</si>
  <si>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</si>
  <si>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</si>
  <si>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</si>
  <si>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</si>
  <si>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</si>
  <si>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</si>
  <si>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</si>
  <si>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</si>
  <si>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</si>
  <si>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</si>
  <si>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</si>
  <si>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</si>
  <si>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</si>
  <si>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</si>
  <si>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</si>
  <si>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</si>
  <si>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</si>
  <si>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</si>
  <si>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</si>
  <si>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</si>
  <si>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</si>
  <si>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</si>
  <si>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</si>
  <si>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</si>
  <si>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</si>
  <si>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</si>
  <si>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</si>
  <si>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</si>
  <si>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</si>
  <si>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</si>
  <si>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</si>
  <si>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</si>
  <si>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</si>
  <si>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</si>
  <si>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</si>
  <si>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</si>
  <si>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</si>
  <si>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</si>
  <si>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</si>
  <si>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</si>
  <si>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</si>
  <si>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</si>
  <si>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</si>
  <si>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</si>
  <si>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</si>
  <si>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</si>
  <si>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</si>
  <si>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</si>
  <si>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</si>
  <si>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</si>
  <si>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</si>
  <si>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</si>
  <si>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</si>
  <si>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</si>
  <si>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</si>
  <si>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</si>
  <si>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</si>
  <si>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</si>
  <si>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</si>
  <si>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</si>
  <si>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</si>
  <si>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</si>
  <si>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</si>
  <si>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</si>
  <si>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</si>
  <si>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</si>
  <si>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</si>
  <si>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</si>
  <si>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</si>
  <si>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</si>
  <si>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</si>
  <si>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</si>
  <si>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</si>
  <si>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</si>
  <si>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</si>
  <si>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</si>
  <si>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</si>
  <si>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</si>
  <si>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</si>
  <si>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</si>
  <si>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</si>
  <si>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</si>
  <si>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</si>
  <si>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</si>
  <si>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</si>
  <si>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</si>
  <si>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</si>
  <si>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</si>
  <si>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</si>
  <si>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</si>
  <si>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</si>
  <si>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</si>
  <si>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</si>
  <si>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</si>
  <si>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</si>
  <si>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</si>
  <si>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</si>
  <si>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</si>
  <si>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</si>
  <si>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</si>
  <si>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</si>
  <si>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</si>
  <si>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</si>
  <si>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</si>
  <si>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</si>
  <si>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</si>
  <si>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</si>
  <si>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</si>
  <si>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</si>
  <si>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</si>
  <si>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</si>
  <si>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</si>
  <si>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</si>
  <si>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</si>
  <si>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</si>
  <si>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</si>
  <si>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</si>
  <si>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</si>
  <si>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</si>
  <si>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</si>
  <si>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</si>
  <si>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</si>
  <si>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</si>
  <si>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</si>
  <si>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</si>
  <si>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</si>
  <si>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</si>
  <si>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</si>
  <si>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</si>
  <si>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</si>
  <si>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</si>
  <si>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</si>
  <si>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</si>
  <si>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</si>
  <si>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</si>
  <si>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</si>
  <si>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</si>
  <si>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</si>
  <si>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</si>
  <si>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</si>
  <si>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</si>
  <si>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</si>
  <si>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</si>
  <si>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</si>
  <si>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</si>
  <si>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</si>
  <si>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</si>
  <si>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</si>
  <si>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</si>
  <si>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</si>
  <si>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</si>
  <si>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</si>
  <si>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</si>
  <si>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</si>
  <si>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</si>
  <si>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</si>
  <si>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</si>
  <si>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</si>
  <si>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</si>
  <si>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</si>
  <si>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</si>
  <si>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</si>
  <si>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</si>
  <si>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</si>
  <si>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</si>
  <si>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</si>
  <si>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</si>
  <si>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</si>
  <si>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</si>
  <si>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</si>
  <si>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</si>
  <si>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</si>
  <si>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</si>
  <si>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</si>
  <si>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</si>
  <si>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</si>
  <si>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</si>
  <si>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</si>
  <si>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</si>
  <si>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</si>
  <si>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</si>
  <si>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</si>
  <si>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</si>
  <si>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</si>
  <si>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</si>
  <si>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</si>
  <si>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</si>
  <si>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</si>
  <si>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</si>
  <si>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</si>
  <si>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</si>
  <si>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</si>
  <si>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</si>
  <si>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</si>
  <si>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</si>
  <si>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</si>
  <si>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</si>
  <si>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</si>
  <si>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</si>
  <si>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</si>
  <si>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</si>
  <si>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</si>
  <si>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</si>
  <si>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</si>
  <si>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</si>
  <si>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</si>
  <si>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</si>
  <si>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</si>
  <si>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</si>
  <si>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</si>
  <si>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</si>
  <si>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</si>
  <si>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</si>
  <si>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</si>
  <si>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</si>
  <si>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</si>
  <si>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</si>
  <si>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</si>
  <si>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</si>
  <si>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</si>
  <si>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</si>
  <si>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</si>
  <si>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</si>
  <si>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</si>
  <si>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</si>
  <si>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</si>
  <si>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</si>
  <si>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</si>
  <si>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</si>
  <si>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</si>
  <si>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</si>
  <si>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</si>
  <si>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</si>
  <si>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</si>
  <si>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</si>
  <si>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</si>
  <si>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</si>
  <si>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</si>
  <si>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</si>
  <si>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</si>
  <si>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</si>
  <si>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</si>
  <si>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</si>
  <si>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</si>
  <si>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</si>
  <si>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</si>
  <si>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</si>
  <si>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</si>
  <si>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</si>
  <si>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</si>
  <si>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</si>
  <si>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</si>
  <si>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</si>
  <si>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</si>
  <si>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</si>
  <si>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</si>
  <si>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</si>
  <si>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</si>
  <si>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</si>
  <si>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</si>
  <si>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</si>
  <si>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</si>
  <si>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</si>
  <si>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</si>
  <si>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</si>
  <si>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</si>
  <si>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</si>
  <si>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</si>
  <si>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</si>
  <si>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</si>
  <si>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</si>
  <si>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</si>
  <si>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</si>
  <si>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</si>
  <si>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</si>
  <si>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</si>
  <si>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</si>
  <si>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</si>
  <si>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</si>
  <si>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</si>
  <si>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</si>
  <si>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</si>
  <si>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</si>
  <si>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</si>
  <si>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</si>
  <si>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</si>
  <si>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</si>
  <si>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</si>
  <si>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</si>
  <si>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</si>
  <si>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</si>
  <si>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</si>
  <si>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</si>
  <si>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</si>
  <si>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</si>
  <si>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</si>
  <si>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</si>
  <si>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</si>
  <si>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</si>
  <si>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</si>
  <si>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</si>
  <si>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</si>
  <si>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</si>
  <si>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</si>
  <si>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</si>
  <si>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</si>
  <si>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</si>
  <si>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</si>
  <si>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</si>
  <si>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</si>
  <si>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</si>
  <si>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</si>
  <si>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</si>
  <si>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</si>
  <si>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</si>
  <si>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</si>
  <si>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</si>
  <si>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</si>
  <si>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</si>
  <si>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</si>
  <si>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</si>
  <si>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</si>
  <si>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</si>
  <si>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</si>
  <si>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</si>
  <si>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</si>
  <si>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</si>
  <si>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</si>
  <si>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</si>
  <si>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</si>
  <si>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</si>
  <si>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</si>
  <si>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</si>
  <si>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</si>
  <si>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</si>
  <si>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</si>
  <si>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</si>
  <si>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</si>
  <si>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</si>
  <si>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</si>
  <si>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</si>
  <si>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</si>
  <si>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</si>
  <si>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</si>
  <si>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</si>
  <si>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</si>
  <si>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</si>
  <si>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</si>
  <si>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</si>
  <si>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</si>
  <si>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</si>
  <si>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</si>
  <si>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</si>
  <si>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</si>
  <si>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</si>
  <si>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</si>
  <si>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</si>
  <si>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</si>
  <si>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</si>
  <si>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</si>
  <si>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</si>
  <si>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</si>
  <si>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</si>
  <si>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</si>
  <si>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</si>
  <si>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</si>
  <si>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</si>
  <si>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</si>
  <si>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</si>
  <si>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</si>
  <si>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</si>
  <si>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</si>
  <si>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</si>
  <si>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</si>
  <si>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</si>
  <si>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</si>
  <si>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</si>
  <si>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</si>
  <si>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</si>
  <si>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</si>
  <si>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</si>
  <si>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</si>
  <si>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</si>
  <si>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</si>
  <si>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</si>
  <si>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</si>
  <si>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</si>
  <si>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</si>
  <si>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</si>
  <si>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</si>
  <si>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</si>
  <si>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</si>
  <si>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</si>
  <si>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</si>
  <si>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</si>
  <si>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</si>
  <si>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</si>
  <si>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</si>
  <si>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</si>
  <si>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</si>
  <si>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</si>
  <si>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</si>
  <si>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</si>
  <si>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</si>
  <si>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</si>
  <si>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</si>
  <si>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</si>
  <si>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</si>
  <si>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</si>
  <si>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</si>
  <si>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</si>
  <si>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</si>
  <si>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</si>
  <si>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</si>
  <si>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</si>
  <si>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</si>
  <si>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</si>
  <si>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</si>
  <si>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</si>
  <si>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</si>
  <si>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</si>
  <si>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</si>
  <si>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</si>
  <si>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</si>
  <si>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</si>
  <si>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</si>
  <si>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</si>
  <si>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</si>
  <si>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</si>
  <si>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</si>
  <si>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</si>
  <si>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</si>
  <si>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</si>
  <si>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</si>
  <si>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</si>
  <si>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</si>
  <si>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</si>
  <si>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</si>
  <si>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</si>
  <si>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</si>
  <si>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</si>
  <si>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</si>
  <si>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</si>
  <si>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</si>
  <si>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</si>
  <si>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</si>
  <si>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</si>
  <si>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</si>
  <si>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</si>
  <si>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</si>
  <si>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</si>
  <si>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</si>
  <si>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</si>
  <si>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</si>
  <si>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</si>
  <si>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</si>
  <si>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</si>
  <si>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</si>
  <si>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</si>
  <si>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</si>
  <si>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</si>
  <si>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</si>
  <si>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</si>
  <si>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</si>
  <si>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</si>
  <si>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</si>
  <si>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</si>
  <si>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</si>
  <si>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</si>
  <si>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</si>
  <si>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</si>
  <si>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</si>
  <si>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</si>
  <si>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</si>
  <si>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</si>
  <si>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</si>
  <si>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</si>
  <si>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</si>
  <si>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</si>
  <si>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</si>
  <si>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</si>
  <si>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</si>
  <si>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</si>
  <si>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</si>
  <si>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</si>
  <si>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</si>
  <si>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</si>
  <si>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</si>
  <si>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</si>
  <si>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</si>
  <si>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</si>
  <si>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</si>
  <si>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</si>
  <si>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</si>
  <si>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</si>
  <si>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</si>
  <si>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</si>
  <si>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</si>
  <si>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</si>
  <si>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</si>
  <si>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</si>
  <si>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</si>
  <si>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</si>
  <si>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</si>
  <si>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</si>
  <si>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</si>
  <si>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</si>
  <si>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</si>
  <si>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</si>
  <si>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</si>
  <si>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</si>
  <si>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</si>
  <si>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</si>
  <si>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</si>
  <si>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</si>
  <si>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</si>
  <si>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</si>
  <si>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</si>
  <si>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</si>
  <si>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</si>
  <si>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</si>
  <si>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</si>
  <si>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</si>
  <si>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</si>
  <si>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</si>
  <si>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</si>
  <si>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</si>
  <si>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</si>
  <si>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</si>
  <si>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</si>
  <si>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</si>
  <si>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</si>
  <si>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</si>
  <si>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</si>
  <si>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</si>
  <si>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</si>
  <si>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</si>
  <si>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</si>
  <si>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</si>
  <si>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</si>
  <si>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</si>
  <si>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</si>
  <si>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</si>
  <si>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</si>
  <si>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</si>
  <si>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</si>
  <si>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</si>
  <si>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</si>
  <si>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</si>
  <si>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</si>
  <si>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</si>
  <si>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</si>
  <si>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</si>
  <si>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</si>
  <si>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</si>
  <si>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</si>
  <si>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</si>
  <si>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</si>
  <si>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</si>
  <si>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</si>
  <si>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</si>
  <si>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</si>
  <si>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</si>
  <si>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</si>
  <si>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</si>
  <si>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</si>
  <si>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</si>
  <si>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</si>
  <si>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</si>
  <si>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</si>
  <si>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</si>
  <si>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</si>
  <si>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</si>
  <si>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</si>
  <si>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</si>
  <si>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</si>
  <si>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</si>
  <si>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</si>
  <si>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</si>
  <si>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</si>
  <si>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</si>
  <si>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</si>
  <si>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</si>
  <si>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</si>
  <si>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</si>
  <si>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</si>
  <si>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</si>
  <si>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</si>
  <si>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</si>
  <si>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</si>
  <si>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</si>
  <si>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</si>
  <si>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</si>
  <si>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</si>
  <si>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</si>
  <si>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</si>
  <si>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</si>
  <si>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</si>
  <si>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</si>
  <si>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</si>
  <si>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</si>
  <si>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</si>
  <si>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</si>
  <si>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</si>
  <si>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</si>
  <si>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</si>
  <si>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</si>
  <si>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</si>
  <si>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</si>
  <si>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</si>
  <si>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</si>
  <si>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</si>
  <si>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</si>
  <si>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</si>
  <si>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</si>
  <si>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</si>
  <si>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</si>
  <si>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</si>
  <si>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</si>
  <si>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</si>
  <si>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</si>
  <si>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</si>
  <si>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</si>
  <si>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</si>
  <si>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</si>
  <si>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</si>
  <si>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</si>
  <si>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</si>
  <si>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</si>
  <si>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</si>
  <si>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</si>
  <si>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</si>
  <si>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</si>
  <si>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</si>
  <si>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</si>
  <si>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</si>
  <si>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</si>
  <si>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</si>
  <si>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</si>
  <si>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</si>
  <si>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</si>
  <si>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</si>
  <si>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</si>
  <si>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</si>
  <si>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</si>
  <si>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</si>
  <si>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</si>
  <si>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</si>
  <si>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</si>
  <si>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</si>
  <si>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</si>
  <si>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</si>
  <si>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</si>
  <si>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</si>
  <si>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</si>
  <si>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</si>
  <si>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</si>
  <si>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</si>
  <si>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</si>
  <si>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</si>
  <si>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</si>
  <si>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</si>
  <si>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</si>
  <si>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</si>
  <si>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</si>
  <si>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</si>
  <si>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</si>
  <si>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</si>
  <si>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</si>
  <si>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</si>
  <si>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</si>
  <si>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</si>
  <si>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</si>
  <si>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</si>
  <si>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</si>
  <si>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</si>
  <si>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</si>
  <si>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</si>
  <si>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</si>
  <si>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</si>
  <si>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</si>
  <si>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</si>
  <si>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</si>
  <si>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</si>
  <si>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</si>
  <si>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</si>
  <si>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</si>
  <si>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</si>
  <si>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</si>
  <si>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</si>
  <si>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</si>
  <si>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</si>
  <si>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</si>
  <si>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</si>
  <si>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</si>
  <si>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</si>
  <si>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</si>
  <si>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</si>
  <si>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</si>
  <si>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</si>
  <si>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</si>
  <si>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</si>
  <si>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</si>
  <si>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</si>
  <si>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</si>
  <si>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</si>
  <si>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</si>
  <si>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</si>
  <si>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</si>
  <si>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</si>
  <si>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</si>
  <si>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</si>
  <si>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</si>
  <si>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</si>
  <si>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</si>
  <si>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</si>
  <si>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</si>
  <si>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</si>
  <si>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</si>
  <si>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</si>
  <si>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</si>
  <si>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</si>
  <si>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</si>
  <si>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</si>
  <si>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</si>
  <si>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</si>
  <si>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</si>
  <si>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</si>
  <si>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</si>
  <si>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</si>
  <si>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</si>
  <si>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</si>
  <si>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</si>
  <si>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</si>
  <si>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</si>
  <si>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</si>
  <si>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</si>
  <si>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</si>
  <si>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</si>
  <si>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</si>
  <si>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</si>
  <si>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</si>
  <si>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</si>
  <si>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</si>
  <si>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</si>
  <si>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</si>
  <si>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</si>
  <si>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</si>
  <si>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</si>
  <si>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</si>
  <si>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</si>
  <si>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</si>
  <si>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</si>
  <si>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</si>
  <si>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</si>
  <si>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</si>
  <si>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</si>
  <si>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</si>
  <si>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</si>
  <si>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</si>
  <si>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</si>
  <si>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</si>
  <si>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</si>
  <si>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</si>
  <si>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</si>
  <si>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</si>
  <si>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</si>
  <si>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</si>
  <si>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</si>
  <si>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</si>
  <si>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</si>
  <si>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</si>
  <si>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</si>
  <si>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</si>
  <si>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</si>
  <si>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</si>
  <si>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</si>
  <si>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</si>
  <si>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</si>
  <si>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</si>
  <si>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</si>
  <si>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</si>
  <si>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</si>
  <si>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</si>
  <si>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</si>
  <si>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</si>
  <si>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</si>
  <si>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</si>
  <si>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</si>
  <si>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</si>
  <si>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</si>
  <si>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</si>
  <si>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</si>
  <si>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</si>
  <si>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</si>
  <si>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</si>
  <si>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</si>
  <si>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</si>
  <si>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</si>
  <si>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</si>
  <si>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</si>
  <si>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</si>
  <si>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</si>
  <si>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</si>
  <si>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</si>
  <si>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</si>
  <si>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</si>
  <si>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</si>
  <si>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</si>
  <si>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</si>
  <si>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</si>
  <si>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</si>
  <si>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</si>
  <si>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</si>
  <si>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</si>
  <si>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</si>
  <si>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</si>
  <si>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</si>
  <si>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</si>
  <si>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</si>
  <si>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</si>
  <si>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</si>
  <si>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</si>
  <si>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</si>
  <si>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</si>
  <si>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</si>
  <si>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</si>
  <si>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</si>
  <si>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</si>
  <si>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</si>
  <si>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</si>
  <si>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</si>
  <si>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</si>
  <si>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</si>
  <si>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</si>
  <si>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</si>
  <si>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</si>
  <si>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</si>
  <si>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</si>
  <si>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</si>
  <si>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</si>
  <si>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</si>
  <si>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</si>
  <si>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</si>
  <si>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</si>
  <si>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</si>
  <si>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</si>
  <si>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</si>
  <si>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</si>
  <si>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</si>
  <si>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</si>
  <si>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</si>
  <si>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</si>
  <si>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</si>
  <si>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</si>
  <si>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</si>
  <si>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</si>
  <si>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</si>
  <si>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</si>
  <si>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</si>
  <si>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</si>
  <si>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</si>
  <si>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</si>
  <si>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</si>
  <si>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</si>
  <si>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</si>
  <si>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</si>
  <si>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</si>
  <si>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</si>
  <si>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</si>
  <si>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</si>
  <si>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</si>
  <si>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</si>
  <si>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</si>
  <si>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</si>
  <si>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</si>
  <si>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</si>
  <si>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</si>
  <si>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</si>
  <si>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</si>
  <si>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</si>
  <si>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</si>
  <si>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</si>
  <si>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</si>
  <si>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</si>
  <si>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</si>
  <si>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</si>
  <si>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</si>
  <si>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</si>
  <si>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</si>
  <si>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</si>
  <si>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</si>
  <si>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</si>
  <si>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</si>
  <si>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</si>
  <si>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</si>
  <si>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</si>
  <si>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</si>
  <si>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</si>
  <si>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</si>
  <si>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</si>
  <si>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</si>
  <si>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</si>
  <si>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</si>
  <si>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</si>
  <si>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</si>
  <si>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</si>
  <si>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</si>
  <si>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</si>
  <si>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</si>
  <si>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</si>
  <si>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</si>
  <si>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</si>
  <si>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</si>
  <si>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</si>
  <si>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</si>
  <si>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</si>
  <si>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</si>
  <si>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</si>
  <si>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</si>
  <si>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</si>
  <si>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</si>
  <si>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</si>
  <si>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</si>
  <si>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</si>
  <si>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</si>
  <si>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</si>
  <si>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</si>
  <si>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</si>
  <si>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</si>
  <si>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</si>
  <si>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</si>
  <si>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</si>
  <si>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</si>
  <si>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</si>
  <si>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</si>
  <si>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</si>
  <si>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</si>
  <si>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</si>
  <si>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</si>
  <si>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</si>
  <si>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</si>
  <si>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</si>
  <si>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</si>
  <si>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</si>
  <si>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</si>
  <si>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</si>
  <si>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</si>
  <si>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</si>
  <si>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</si>
  <si>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</si>
  <si>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</si>
  <si>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</si>
  <si>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</si>
  <si>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</si>
  <si>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</si>
  <si>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</si>
  <si>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</si>
  <si>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</si>
  <si>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</si>
  <si>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</si>
  <si>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</si>
  <si>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</si>
  <si>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</si>
  <si>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</si>
  <si>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</si>
  <si>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</si>
  <si>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</si>
  <si>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</si>
  <si>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</si>
  <si>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</si>
  <si>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</si>
  <si>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</si>
  <si>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</si>
  <si>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</si>
  <si>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</si>
  <si>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</si>
  <si>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</si>
  <si>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</si>
  <si>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</si>
  <si>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</si>
  <si>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</si>
  <si>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</si>
  <si>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</si>
  <si>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</si>
  <si>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</si>
  <si>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</si>
  <si>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</si>
  <si>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</si>
  <si>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</si>
  <si>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</si>
  <si>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</si>
  <si>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</si>
  <si>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</si>
  <si>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</si>
  <si>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</si>
  <si>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</si>
  <si>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</si>
  <si>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</si>
  <si>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</si>
  <si>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</si>
  <si>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</si>
  <si>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</si>
  <si>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</si>
  <si>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</si>
  <si>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</si>
  <si>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</si>
  <si>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</si>
  <si>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</si>
  <si>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</si>
  <si>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</si>
  <si>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</si>
  <si>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</si>
  <si>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</si>
  <si>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</si>
  <si>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</si>
  <si>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</si>
  <si>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</si>
  <si>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</si>
  <si>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</si>
  <si>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</si>
  <si>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</si>
  <si>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</si>
  <si>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</si>
  <si>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</si>
  <si>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</si>
  <si>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</si>
  <si>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</si>
  <si>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</si>
  <si>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</si>
  <si>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</si>
  <si>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</si>
  <si>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</si>
  <si>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</si>
  <si>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</si>
  <si>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</si>
  <si>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</si>
  <si>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</si>
  <si>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</si>
  <si>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</si>
  <si>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</si>
  <si>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</si>
  <si>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</si>
  <si>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</si>
  <si>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</si>
  <si>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</si>
  <si>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</si>
  <si>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</si>
  <si>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</si>
  <si>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</si>
  <si>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</si>
  <si>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</si>
  <si>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</si>
  <si>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</si>
  <si>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</si>
  <si>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</si>
  <si>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</si>
  <si>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</si>
  <si>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</si>
  <si>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</si>
  <si>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</si>
  <si>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</si>
  <si>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</si>
  <si>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</si>
  <si>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</si>
  <si>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</si>
  <si>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</si>
  <si>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</si>
  <si>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</si>
  <si>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</si>
  <si>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</si>
  <si>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</si>
  <si>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</si>
  <si>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</si>
  <si>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</si>
  <si>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</si>
  <si>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</si>
  <si>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</si>
  <si>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</si>
  <si>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</si>
  <si>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</si>
  <si>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</si>
  <si>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</si>
  <si>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</si>
  <si>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</si>
  <si>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</si>
  <si>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</si>
  <si>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</si>
  <si>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</si>
  <si>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</si>
  <si>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</si>
  <si>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</si>
  <si>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</si>
  <si>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</si>
  <si>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</si>
  <si>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</si>
  <si>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</si>
  <si>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</si>
  <si>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</si>
  <si>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</si>
  <si>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</si>
  <si>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</si>
  <si>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</si>
  <si>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</si>
  <si>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</si>
  <si>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</si>
  <si>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</si>
  <si>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</si>
  <si>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</si>
  <si>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</si>
  <si>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</si>
  <si>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</si>
  <si>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</si>
  <si>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</si>
  <si>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</si>
  <si>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</si>
  <si>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</si>
  <si>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</si>
  <si>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</si>
  <si>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</si>
  <si>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</si>
  <si>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</si>
  <si>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</si>
  <si>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</si>
  <si>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</si>
  <si>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</si>
  <si>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</si>
  <si>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</si>
  <si>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</si>
  <si>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</si>
  <si>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</si>
  <si>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</si>
  <si>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</si>
  <si>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</si>
  <si>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</si>
  <si>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</si>
  <si>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</si>
  <si>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</si>
  <si>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</si>
  <si>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</si>
  <si>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</si>
  <si>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</si>
  <si>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</si>
  <si>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</si>
  <si>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</si>
  <si>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</si>
  <si>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</si>
  <si>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</si>
  <si>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</si>
  <si>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</si>
  <si>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</si>
  <si>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</si>
  <si>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</si>
  <si>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</si>
  <si>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</si>
  <si>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</si>
  <si>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</si>
  <si>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</si>
  <si>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</si>
  <si>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</si>
  <si>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</si>
  <si>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</si>
  <si>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</si>
  <si>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</si>
  <si>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</si>
  <si>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</si>
  <si>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</si>
  <si>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</si>
  <si>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</si>
  <si>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</si>
  <si>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</si>
  <si>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</si>
  <si>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</si>
  <si>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</si>
  <si>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</si>
  <si>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</si>
  <si>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</si>
  <si>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</si>
  <si>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</si>
  <si>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</si>
  <si>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</si>
  <si>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</si>
  <si>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</si>
  <si>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</si>
  <si>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</si>
  <si>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</si>
  <si>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</si>
  <si>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</si>
  <si>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</si>
  <si>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</si>
  <si>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</si>
  <si>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</si>
  <si>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</si>
  <si>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</si>
  <si>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</si>
  <si>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</si>
  <si>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</si>
  <si>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</si>
  <si>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</si>
  <si>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</si>
  <si>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</si>
  <si>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</si>
  <si>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</si>
  <si>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</si>
  <si>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</si>
  <si>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</si>
  <si>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</si>
  <si>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</si>
  <si>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</si>
  <si>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</si>
  <si>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</si>
  <si>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</si>
  <si>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</si>
  <si>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</si>
  <si>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</si>
  <si>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</si>
  <si>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</si>
  <si>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</si>
  <si>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</si>
  <si>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</si>
  <si>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</si>
  <si>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</si>
  <si>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</si>
  <si>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</si>
  <si>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</si>
  <si>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</si>
  <si>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</si>
  <si>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</si>
  <si>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</si>
  <si>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</si>
  <si>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</si>
  <si>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</si>
  <si>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</si>
  <si>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</si>
  <si>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</si>
  <si>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</si>
  <si>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</si>
  <si>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</si>
  <si>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</si>
  <si>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</si>
  <si>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</si>
  <si>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</si>
  <si>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</si>
  <si>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</si>
  <si>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</si>
  <si>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</si>
  <si>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</si>
  <si>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</si>
  <si>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</si>
  <si>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</si>
  <si>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</si>
  <si>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</si>
  <si>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</si>
  <si>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</si>
  <si>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</si>
  <si>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</si>
  <si>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</si>
  <si>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</si>
  <si>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</si>
  <si>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</si>
  <si>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</si>
  <si>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</si>
  <si>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</si>
  <si>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</si>
  <si>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</si>
  <si>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</si>
  <si>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</si>
  <si>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</si>
  <si>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</si>
  <si>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</si>
  <si>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</si>
  <si>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</si>
  <si>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</si>
  <si>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</si>
  <si>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</si>
  <si>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</si>
  <si>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</si>
  <si>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</si>
  <si>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</si>
  <si>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</si>
  <si>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</si>
  <si>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</si>
  <si>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</si>
  <si>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</si>
  <si>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</si>
  <si>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</si>
  <si>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</si>
  <si>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</si>
  <si>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</si>
  <si>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</si>
  <si>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</si>
  <si>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</si>
  <si>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</si>
  <si>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</si>
  <si>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</si>
  <si>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</si>
  <si>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</si>
  <si>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</si>
  <si>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</si>
  <si>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</si>
  <si>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</si>
  <si>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</si>
  <si>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</si>
  <si>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</si>
  <si>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</si>
  <si>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</si>
  <si>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</si>
  <si>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</si>
  <si>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</si>
  <si>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</si>
  <si>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</si>
  <si>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</si>
  <si>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</si>
  <si>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</si>
  <si>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</si>
  <si>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</si>
  <si>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</si>
  <si>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</si>
  <si>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</si>
  <si>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</si>
  <si>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</si>
  <si>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</si>
  <si>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</si>
  <si>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</si>
  <si>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</si>
  <si>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</si>
  <si>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</si>
  <si>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</si>
  <si>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</si>
  <si>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</si>
  <si>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</si>
  <si>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</si>
  <si>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</si>
  <si>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</si>
  <si>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</si>
  <si>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</si>
  <si>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</si>
  <si>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</si>
  <si>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</si>
  <si>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</si>
  <si>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</si>
  <si>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</si>
  <si>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</si>
  <si>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</si>
  <si>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</si>
  <si>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</si>
  <si>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</si>
  <si>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</si>
  <si>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</si>
  <si>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</si>
  <si>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</si>
  <si>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</si>
  <si>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</si>
  <si>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</si>
  <si>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</si>
  <si>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</si>
  <si>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</si>
  <si>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</si>
  <si>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</si>
  <si>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</si>
  <si>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</si>
  <si>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</si>
  <si>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</si>
  <si>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</si>
  <si>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</si>
  <si>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</si>
  <si>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</si>
  <si>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</si>
  <si>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</si>
  <si>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</si>
  <si>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</si>
  <si>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</si>
  <si>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</si>
  <si>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</si>
  <si>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</si>
  <si>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</si>
  <si>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</si>
  <si>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</si>
  <si>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</si>
  <si>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</si>
  <si>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</si>
  <si>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</si>
  <si>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</si>
  <si>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</si>
  <si>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</si>
  <si>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</si>
  <si>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</si>
  <si>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</si>
  <si>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</si>
  <si>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</si>
  <si>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</si>
  <si>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</si>
  <si>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</si>
  <si>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</si>
  <si>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</si>
  <si>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</si>
  <si>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</si>
  <si>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</si>
  <si>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</si>
  <si>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</si>
  <si>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</si>
  <si>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</si>
  <si>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</si>
  <si>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</si>
  <si>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</si>
  <si>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</si>
  <si>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</si>
  <si>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</si>
  <si>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</si>
  <si>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</si>
  <si>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</si>
  <si>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</si>
  <si>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</si>
  <si>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</si>
  <si>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</si>
  <si>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</si>
  <si>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</si>
  <si>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</si>
  <si>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</si>
  <si>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</si>
  <si>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</si>
  <si>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</si>
  <si>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</si>
  <si>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</si>
  <si>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</si>
  <si>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</si>
  <si>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</si>
  <si>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</si>
  <si>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</si>
  <si>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</si>
  <si>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</si>
  <si>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</si>
  <si>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</si>
  <si>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</si>
  <si>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</si>
  <si>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</si>
  <si>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</si>
  <si>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</si>
  <si>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</si>
  <si>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</si>
  <si>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</si>
  <si>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</si>
  <si>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</si>
  <si>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</si>
  <si>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</si>
  <si>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</si>
  <si>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</si>
  <si>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</si>
  <si>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</si>
  <si>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</si>
  <si>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</si>
  <si>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</si>
  <si>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</si>
  <si>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</si>
  <si>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</si>
  <si>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</si>
  <si>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</si>
  <si>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</si>
  <si>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</si>
  <si>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</si>
  <si>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</si>
  <si>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</si>
  <si>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</si>
  <si>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</si>
  <si>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</si>
  <si>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</si>
  <si>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</si>
  <si>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</si>
  <si>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</si>
  <si>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</si>
  <si>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</si>
  <si>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</si>
  <si>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</si>
  <si>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</si>
  <si>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</si>
  <si>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</si>
  <si>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</si>
  <si>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</si>
  <si>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</si>
  <si>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</si>
  <si>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</si>
  <si>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</si>
  <si>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</si>
  <si>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</si>
  <si>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</si>
  <si>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</si>
  <si>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</si>
  <si>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</si>
  <si>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</si>
  <si>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</si>
  <si>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</si>
  <si>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</si>
  <si>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</si>
  <si>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</si>
  <si>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</si>
  <si>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</si>
  <si>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</si>
  <si>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</si>
  <si>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</si>
  <si>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</si>
  <si>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</si>
  <si>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</si>
  <si>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</si>
  <si>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</si>
  <si>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</si>
  <si>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</si>
  <si>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</si>
  <si>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</si>
  <si>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</si>
  <si>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</si>
  <si>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</si>
  <si>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</si>
  <si>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</si>
  <si>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</si>
  <si>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</si>
  <si>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</si>
  <si>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</si>
  <si>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</si>
  <si>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</si>
  <si>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</si>
  <si>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</si>
  <si>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</si>
  <si>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</si>
  <si>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</si>
  <si>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</si>
  <si>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</si>
  <si>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</si>
  <si>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</si>
  <si>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</si>
  <si>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</si>
  <si>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</si>
  <si>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</si>
  <si>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</si>
  <si>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</si>
  <si>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</si>
  <si>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</si>
  <si>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</si>
  <si>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</si>
  <si>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</si>
  <si>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</si>
  <si>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</si>
  <si>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</si>
  <si>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</si>
  <si>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</si>
  <si>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</si>
  <si>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</si>
  <si>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</si>
  <si>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</si>
  <si>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</si>
  <si>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</si>
  <si>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</si>
  <si>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</si>
  <si>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</si>
  <si>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</si>
  <si>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</si>
  <si>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</si>
  <si>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</si>
  <si>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</si>
  <si>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</si>
  <si>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</si>
  <si>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</si>
  <si>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</si>
  <si>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</si>
  <si>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</si>
  <si>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</si>
  <si>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</si>
  <si>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</si>
  <si>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</si>
  <si>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</si>
  <si>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</si>
  <si>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</si>
  <si>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</si>
  <si>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</si>
  <si>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</si>
  <si>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</si>
  <si>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</si>
  <si>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</si>
  <si>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</si>
  <si>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</si>
  <si>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</si>
  <si>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</si>
  <si>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</si>
  <si>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</si>
  <si>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</si>
  <si>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</si>
  <si>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</si>
  <si>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</si>
  <si>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</si>
  <si>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</si>
  <si>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</si>
  <si>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</si>
  <si>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</si>
  <si>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</si>
  <si>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</si>
  <si>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</si>
  <si>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</si>
  <si>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</si>
  <si>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</si>
  <si>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</si>
  <si>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</si>
  <si>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</si>
  <si>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</si>
  <si>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</si>
  <si>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</si>
  <si>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</si>
  <si>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</si>
  <si>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</si>
  <si>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</si>
  <si>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</si>
  <si>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</si>
  <si>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</si>
  <si>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</si>
  <si>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</si>
  <si>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</si>
  <si>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</si>
  <si>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</si>
  <si>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</si>
  <si>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</si>
  <si>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</si>
  <si>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</si>
  <si>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</si>
  <si>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</si>
  <si>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</si>
  <si>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</si>
  <si>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</si>
  <si>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</si>
  <si>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</si>
  <si>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</si>
  <si>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</si>
  <si>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</si>
  <si>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</si>
  <si>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</si>
  <si>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</si>
  <si>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</si>
  <si>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</si>
  <si>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</si>
  <si>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</si>
  <si>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</si>
  <si>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</si>
  <si>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</si>
  <si>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</si>
  <si>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</si>
  <si>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</si>
  <si>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</si>
  <si>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</si>
  <si>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</si>
  <si>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</si>
  <si>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</si>
  <si>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</si>
  <si>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</si>
  <si>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</si>
  <si>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</si>
  <si>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</si>
  <si>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</si>
  <si>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</si>
  <si>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</si>
  <si>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</si>
  <si>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</si>
  <si>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</si>
  <si>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</si>
  <si>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</si>
  <si>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</si>
  <si>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</si>
  <si>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</si>
  <si>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</si>
  <si>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</si>
  <si>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</si>
  <si>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</si>
  <si>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</si>
  <si>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</si>
  <si>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</si>
  <si>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</si>
  <si>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</si>
  <si>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</si>
  <si>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</si>
  <si>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</si>
  <si>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</si>
  <si>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</si>
  <si>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</si>
  <si>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</si>
  <si>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</si>
  <si>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</si>
  <si>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</si>
  <si>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</si>
  <si>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</si>
  <si>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</si>
  <si>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</si>
  <si>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</si>
  <si>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</si>
  <si>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</si>
  <si>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</si>
  <si>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</si>
  <si>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</si>
  <si>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</si>
  <si>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</si>
  <si>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</si>
  <si>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</si>
  <si>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</si>
  <si>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</si>
  <si>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</si>
  <si>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</si>
  <si>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</si>
  <si>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</si>
  <si>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</si>
  <si>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</si>
  <si>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</si>
  <si>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</si>
  <si>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</si>
  <si>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</si>
  <si>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</si>
  <si>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</si>
  <si>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</si>
  <si>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</si>
  <si>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</si>
  <si>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</si>
  <si>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</si>
  <si>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</si>
  <si>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</si>
  <si>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</si>
  <si>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</si>
  <si>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</si>
  <si>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</si>
  <si>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</si>
  <si>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</si>
  <si>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</si>
  <si>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</si>
  <si>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</si>
  <si>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</si>
  <si>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</si>
  <si>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</si>
  <si>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</si>
  <si>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</si>
  <si>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</si>
  <si>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</si>
  <si>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</si>
  <si>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</si>
  <si>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</si>
  <si>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</si>
  <si>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</si>
  <si>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</si>
  <si>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</si>
  <si>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</si>
  <si>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</si>
  <si>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</si>
  <si>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</si>
  <si>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</si>
  <si>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</si>
  <si>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</si>
  <si>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</si>
  <si>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</si>
  <si>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</si>
  <si>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</si>
  <si>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</si>
  <si>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</si>
  <si>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</si>
  <si>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</si>
  <si>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</si>
  <si>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</si>
  <si>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</si>
  <si>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</si>
  <si>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</si>
  <si>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</si>
  <si>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</si>
  <si>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</si>
  <si>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</si>
  <si>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</si>
  <si>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</si>
  <si>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</si>
  <si>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</si>
  <si>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</si>
  <si>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</si>
  <si>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</si>
  <si>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</si>
  <si>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</si>
  <si>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</si>
  <si>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</si>
  <si>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</si>
  <si>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</si>
  <si>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</si>
  <si>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</si>
  <si>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</si>
  <si>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</si>
  <si>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</si>
  <si>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</si>
  <si>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</si>
  <si>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</si>
  <si>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</si>
  <si>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</si>
  <si>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</si>
  <si>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</si>
  <si>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</si>
  <si>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</si>
  <si>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</si>
  <si>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</si>
  <si>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</si>
  <si>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</si>
  <si>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</si>
  <si>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</si>
  <si>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</si>
  <si>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</si>
  <si>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</si>
  <si>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</si>
  <si>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</si>
  <si>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</si>
  <si>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</si>
  <si>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</si>
  <si>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</si>
  <si>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</si>
  <si>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</si>
  <si>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</si>
  <si>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</si>
  <si>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</si>
  <si>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</si>
  <si>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</si>
  <si>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</si>
  <si>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</si>
  <si>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</si>
  <si>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</si>
  <si>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</si>
  <si>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</si>
  <si>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</si>
  <si>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</si>
  <si>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</si>
  <si>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</si>
  <si>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</si>
  <si>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</si>
  <si>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</si>
  <si>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</si>
  <si>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</si>
  <si>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</si>
  <si>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</si>
  <si>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</si>
  <si>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</si>
  <si>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</si>
  <si>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</si>
  <si>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</si>
  <si>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</si>
  <si>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</si>
  <si>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</si>
  <si>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</si>
  <si>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</si>
  <si>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</si>
  <si>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</si>
  <si>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</si>
  <si>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</si>
  <si>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</si>
  <si>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</si>
  <si>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</si>
  <si>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</si>
  <si>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</si>
  <si>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</si>
  <si>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</si>
  <si>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</si>
  <si>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</si>
  <si>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</si>
  <si>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</si>
  <si>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</si>
  <si>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</si>
  <si>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</si>
  <si>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</si>
  <si>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</si>
  <si>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</si>
  <si>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</si>
  <si>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</si>
  <si>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</si>
  <si>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</si>
  <si>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</si>
  <si>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</si>
  <si>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</si>
  <si>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</si>
  <si>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</si>
  <si>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</si>
  <si>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</si>
  <si>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</si>
  <si>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</si>
  <si>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</si>
  <si>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</si>
  <si>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</si>
  <si>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</si>
  <si>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</si>
  <si>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</si>
  <si>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</si>
  <si>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</si>
  <si>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</si>
  <si>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</si>
  <si>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</si>
  <si>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</si>
  <si>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</si>
  <si>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</si>
  <si>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</si>
  <si>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</si>
  <si>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</si>
  <si>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</si>
  <si>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</si>
  <si>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</si>
  <si>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</si>
  <si>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</si>
  <si>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</si>
  <si>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</si>
  <si>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</si>
  <si>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</si>
  <si>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</si>
  <si>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</si>
  <si>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</si>
  <si>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</si>
  <si>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</si>
  <si>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</si>
  <si>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</si>
  <si>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</si>
  <si>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</si>
  <si>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</si>
  <si>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</si>
  <si>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</si>
  <si>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</si>
  <si>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</si>
  <si>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</si>
  <si>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</si>
  <si>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</si>
  <si>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</si>
  <si>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</si>
  <si>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</si>
  <si>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</si>
  <si>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</si>
  <si>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</si>
  <si>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</si>
  <si>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</si>
  <si>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</si>
  <si>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</si>
  <si>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</si>
  <si>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</si>
  <si>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</si>
  <si>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</si>
  <si>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</si>
  <si>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</si>
  <si>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</si>
  <si>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</si>
  <si>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</si>
  <si>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</si>
  <si>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</si>
  <si>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</si>
  <si>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</si>
  <si>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</si>
  <si>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</si>
  <si>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</si>
  <si>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</si>
  <si>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</si>
  <si>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</si>
  <si>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</si>
  <si>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</si>
  <si>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</si>
  <si>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</si>
  <si>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</si>
  <si>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</si>
  <si>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</si>
  <si>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</si>
  <si>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</si>
  <si>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</si>
  <si>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</si>
  <si>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</si>
  <si>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</si>
  <si>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</si>
  <si>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</si>
  <si>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</si>
  <si>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</si>
  <si>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</si>
  <si>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</si>
  <si>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</si>
  <si>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</si>
  <si>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</si>
  <si>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</si>
  <si>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</si>
  <si>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</si>
  <si>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</si>
  <si>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</si>
  <si>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</si>
  <si>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</si>
  <si>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</si>
  <si>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</si>
  <si>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</si>
  <si>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</si>
  <si>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</si>
  <si>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</si>
  <si>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</si>
  <si>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</si>
  <si>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</si>
  <si>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</si>
  <si>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</si>
  <si>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</si>
  <si>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</si>
  <si>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</si>
  <si>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</si>
  <si>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</si>
  <si>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</si>
  <si>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</si>
  <si>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</si>
  <si>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</si>
  <si>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</si>
  <si>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</si>
  <si>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</si>
  <si>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</si>
  <si>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</si>
  <si>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</si>
  <si>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</si>
  <si>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</si>
  <si>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</si>
  <si>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</si>
  <si>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</si>
  <si>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</si>
  <si>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</si>
  <si>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</si>
  <si>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</si>
  <si>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</si>
  <si>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</si>
  <si>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</si>
  <si>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</si>
  <si>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</si>
  <si>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</si>
  <si>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</si>
  <si>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</si>
  <si>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</si>
  <si>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</si>
  <si>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</si>
  <si>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</si>
  <si>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</si>
  <si>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</si>
  <si>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</si>
  <si>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</si>
  <si>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</si>
  <si>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</si>
  <si>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</si>
  <si>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</si>
  <si>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</si>
  <si>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</si>
  <si>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</si>
  <si>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</si>
  <si>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</si>
  <si>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</si>
  <si>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</si>
  <si>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</si>
  <si>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</si>
  <si>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</si>
  <si>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</si>
  <si>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</si>
  <si>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</si>
  <si>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</si>
  <si>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</si>
  <si>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</si>
  <si>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</si>
  <si>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</si>
  <si>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</si>
  <si>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</si>
  <si>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</si>
  <si>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</si>
  <si>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</si>
  <si>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</si>
  <si>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</si>
  <si>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</si>
  <si>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</si>
  <si>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</si>
  <si>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</si>
  <si>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</si>
  <si>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</si>
  <si>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</si>
  <si>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</si>
  <si>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</si>
  <si>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</si>
  <si>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</si>
  <si>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</si>
  <si>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</si>
  <si>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</si>
  <si>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</si>
  <si>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</si>
  <si>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</si>
  <si>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</si>
  <si>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</si>
  <si>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</si>
  <si>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</si>
  <si>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</si>
  <si>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</si>
  <si>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</si>
  <si>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</si>
  <si>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</si>
  <si>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</si>
  <si>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</si>
  <si>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</si>
  <si>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</si>
  <si>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</si>
  <si>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</si>
  <si>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</si>
  <si>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</si>
  <si>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</si>
  <si>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</si>
  <si>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</si>
  <si>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</si>
  <si>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</si>
  <si>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</si>
  <si>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</si>
  <si>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</si>
  <si>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</si>
  <si>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</si>
  <si>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</si>
  <si>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</si>
  <si>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</si>
  <si>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</si>
  <si>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</si>
  <si>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</si>
  <si>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</si>
  <si>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</si>
  <si>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</si>
  <si>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</si>
  <si>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</si>
  <si>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</si>
  <si>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</si>
  <si>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</si>
  <si>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</si>
  <si>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</si>
  <si>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</si>
  <si>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</si>
  <si>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</si>
  <si>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</si>
  <si>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</si>
  <si>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</si>
  <si>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</si>
  <si>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</si>
  <si>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</si>
  <si>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</si>
  <si>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</si>
  <si>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</si>
  <si>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</si>
  <si>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</si>
  <si>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</si>
  <si>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</si>
  <si>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</si>
  <si>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</si>
  <si>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</si>
  <si>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</si>
  <si>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</si>
  <si>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</si>
  <si>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</si>
  <si>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</si>
  <si>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</si>
  <si>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</si>
  <si>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</si>
  <si>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</si>
  <si>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</si>
  <si>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</si>
  <si>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</si>
  <si>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</si>
  <si>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</si>
  <si>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</si>
  <si>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</si>
  <si>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</si>
  <si>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</si>
  <si>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</si>
  <si>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</si>
  <si>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</si>
  <si>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</si>
  <si>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</si>
  <si>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</si>
  <si>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</si>
  <si>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</si>
  <si>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</si>
  <si>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</si>
  <si>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</si>
  <si>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</si>
  <si>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</si>
  <si>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</si>
  <si>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</si>
  <si>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</si>
  <si>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</si>
  <si>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</si>
  <si>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</si>
  <si>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</si>
  <si>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</si>
  <si>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</si>
  <si>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</si>
  <si>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</si>
  <si>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</si>
  <si>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</si>
  <si>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</si>
  <si>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</si>
  <si>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</si>
  <si>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</si>
  <si>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</si>
  <si>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</si>
  <si>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</si>
  <si>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</si>
  <si>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</si>
  <si>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</si>
  <si>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</si>
  <si>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</si>
  <si>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</si>
  <si>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</si>
  <si>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</si>
  <si>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</si>
  <si>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</si>
  <si>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</si>
  <si>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</si>
  <si>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</si>
  <si>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</si>
  <si>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</si>
  <si>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</si>
  <si>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</si>
  <si>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</si>
  <si>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</si>
  <si>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</si>
  <si>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</si>
  <si>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</si>
  <si>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</si>
  <si>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</si>
  <si>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</si>
  <si>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</si>
  <si>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</si>
  <si>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</si>
  <si>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</si>
  <si>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</si>
  <si>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</si>
  <si>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</si>
  <si>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</si>
  <si>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</si>
  <si>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</si>
  <si>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</si>
  <si>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</si>
  <si>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</si>
  <si>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</si>
  <si>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</si>
  <si>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</si>
  <si>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</si>
  <si>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</si>
  <si>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</si>
  <si>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</si>
  <si>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</si>
  <si>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</si>
  <si>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</si>
  <si>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</si>
  <si>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</si>
  <si>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</si>
  <si>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</si>
  <si>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</si>
  <si>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</si>
  <si>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</si>
  <si>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</si>
  <si>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</si>
  <si>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</si>
  <si>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</si>
  <si>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</si>
  <si>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</si>
  <si>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</si>
  <si>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</si>
  <si>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</si>
  <si>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</si>
  <si>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</si>
  <si>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</si>
  <si>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</si>
  <si>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</si>
  <si>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</si>
  <si>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</si>
  <si>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</si>
  <si>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</si>
  <si>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</si>
  <si>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</si>
  <si>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</si>
  <si>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</si>
  <si>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</si>
  <si>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</si>
  <si>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</si>
  <si>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</si>
  <si>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</si>
  <si>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</si>
  <si>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</si>
  <si>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</si>
  <si>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</si>
  <si>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</si>
  <si>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</si>
  <si>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</si>
  <si>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</si>
  <si>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</si>
  <si>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</si>
  <si>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</si>
  <si>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</si>
  <si>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</si>
  <si>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</si>
  <si>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</si>
  <si>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</si>
  <si>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</si>
  <si>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</si>
  <si>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</si>
  <si>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</si>
  <si>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</si>
  <si>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</si>
  <si>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</si>
  <si>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</si>
  <si>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</si>
  <si>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</si>
  <si>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</si>
  <si>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</si>
  <si>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</si>
  <si>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</si>
  <si>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</si>
  <si>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</si>
  <si>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</si>
  <si>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</si>
  <si>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</si>
  <si>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</si>
  <si>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</si>
  <si>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</si>
  <si>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</si>
  <si>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</si>
  <si>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</si>
  <si>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</si>
  <si>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</si>
  <si>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</si>
  <si>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</si>
  <si>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</si>
  <si>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</si>
  <si>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</si>
  <si>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</si>
  <si>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</si>
  <si>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</si>
  <si>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</si>
  <si>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</si>
  <si>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</si>
  <si>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</si>
  <si>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</si>
  <si>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</si>
  <si>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</si>
  <si>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</si>
  <si>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</si>
  <si>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</si>
  <si>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</si>
  <si>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</si>
  <si>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</si>
  <si>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</si>
  <si>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</si>
  <si>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</si>
  <si>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</si>
  <si>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</si>
  <si>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</si>
  <si>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</si>
  <si>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</si>
  <si>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</si>
  <si>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</si>
  <si>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</si>
  <si>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</si>
  <si>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</si>
  <si>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</si>
  <si>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</si>
  <si>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</si>
  <si>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</si>
  <si>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</si>
  <si>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</si>
  <si>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</si>
  <si>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</si>
  <si>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</si>
  <si>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</si>
  <si>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</si>
  <si>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</si>
  <si>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</si>
  <si>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</si>
  <si>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</si>
  <si>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</si>
  <si>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</si>
  <si>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</si>
  <si>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</si>
  <si>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</si>
  <si>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</si>
  <si>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</si>
  <si>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</si>
  <si>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</si>
  <si>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</si>
  <si>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</si>
  <si>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</si>
  <si>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</si>
  <si>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</si>
  <si>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</si>
  <si>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</si>
  <si>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</si>
  <si>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</si>
  <si>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</si>
  <si>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</si>
  <si>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</si>
  <si>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</si>
  <si>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</si>
  <si>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</si>
  <si>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</si>
  <si>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</si>
  <si>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</si>
  <si>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</si>
  <si>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</si>
  <si>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</si>
  <si>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</si>
  <si>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</si>
  <si>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</si>
  <si>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</si>
  <si>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</si>
  <si>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</si>
  <si>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</si>
  <si>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</si>
  <si>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</si>
  <si>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</si>
  <si>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</si>
  <si>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</si>
  <si>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</si>
  <si>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</si>
  <si>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</si>
  <si>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</si>
  <si>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</si>
  <si>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</si>
  <si>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</si>
  <si>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</si>
  <si>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</si>
  <si>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</si>
  <si>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</si>
  <si>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</si>
  <si>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</si>
  <si>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</si>
  <si>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</si>
  <si>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</si>
  <si>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</si>
  <si>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</si>
  <si>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</si>
  <si>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</si>
  <si>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</si>
  <si>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</si>
  <si>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</si>
  <si>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</si>
  <si>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</si>
  <si>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</si>
  <si>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</si>
  <si>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</si>
  <si>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</si>
  <si>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</si>
  <si>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</si>
  <si>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</si>
  <si>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</si>
  <si>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</si>
  <si>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</si>
  <si>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</si>
  <si>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</si>
  <si>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</si>
  <si>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</si>
  <si>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</si>
  <si>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</si>
  <si>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</si>
  <si>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</si>
  <si>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</si>
  <si>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</si>
  <si>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</si>
  <si>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</si>
  <si>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</si>
  <si>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</si>
  <si>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</si>
  <si>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</si>
  <si>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</si>
  <si>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</si>
  <si>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</si>
  <si>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</si>
  <si>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</si>
  <si>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</si>
  <si>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</si>
  <si>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</si>
  <si>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</si>
  <si>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</si>
  <si>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</si>
  <si>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</si>
  <si>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</si>
  <si>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</si>
  <si>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</si>
  <si>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</si>
  <si>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</si>
  <si>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</si>
  <si>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</si>
  <si>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</si>
  <si>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</si>
  <si>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</si>
  <si>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</si>
  <si>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</si>
  <si>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</si>
  <si>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</si>
  <si>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</si>
  <si>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</si>
  <si>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</si>
  <si>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</si>
  <si>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</si>
  <si>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</si>
  <si>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</si>
  <si>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</si>
  <si>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</si>
  <si>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</si>
  <si>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</si>
  <si>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</si>
  <si>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</si>
  <si>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</si>
  <si>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</si>
  <si>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</si>
  <si>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</si>
  <si>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</si>
  <si>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</si>
  <si>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</si>
  <si>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</si>
  <si>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</si>
  <si>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</si>
  <si>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</si>
  <si>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</si>
  <si>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</si>
  <si>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</si>
  <si>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</si>
  <si>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</si>
  <si>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</si>
  <si>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</si>
  <si>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</si>
  <si>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</si>
  <si>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</si>
  <si>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</si>
  <si>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</si>
  <si>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</si>
  <si>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</si>
  <si>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</si>
  <si>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</si>
  <si>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</si>
  <si>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</si>
  <si>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</si>
  <si>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</si>
  <si>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</si>
  <si>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</si>
  <si>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</si>
  <si>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</si>
  <si>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</si>
  <si>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</si>
  <si>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</si>
  <si>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</si>
  <si>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</si>
  <si>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</si>
  <si>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</si>
  <si>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</si>
  <si>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</si>
  <si>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</si>
  <si>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</si>
  <si>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</si>
  <si>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</si>
  <si>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</si>
  <si>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</si>
  <si>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</si>
  <si>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</si>
  <si>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</si>
  <si>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</si>
  <si>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</si>
  <si>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</si>
  <si>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</si>
  <si>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</si>
  <si>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</si>
  <si>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</si>
  <si>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</si>
  <si>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</si>
  <si>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</si>
  <si>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</si>
  <si>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</si>
  <si>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</si>
  <si>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</si>
  <si>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</si>
  <si>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</si>
  <si>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</si>
  <si>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</si>
  <si>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</si>
  <si>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</si>
  <si>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</si>
  <si>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</si>
  <si>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</si>
  <si>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</si>
  <si>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</si>
  <si>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</si>
  <si>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</si>
  <si>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</si>
  <si>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</si>
  <si>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</si>
  <si>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</si>
  <si>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</si>
  <si>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</si>
  <si>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</si>
  <si>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</si>
  <si>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</si>
  <si>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</si>
  <si>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</si>
  <si>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</si>
  <si>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</si>
  <si>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</si>
  <si>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</si>
  <si>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</si>
  <si>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</si>
  <si>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</si>
  <si>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</si>
  <si>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</si>
  <si>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</si>
  <si>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</si>
  <si>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</si>
  <si>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</si>
  <si>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</si>
  <si>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</si>
  <si>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</si>
  <si>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</si>
  <si>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</si>
  <si>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</si>
  <si>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</si>
  <si>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</si>
  <si>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</si>
  <si>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</si>
  <si>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</si>
  <si>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</si>
  <si>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</si>
  <si>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</si>
  <si>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</si>
  <si>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</si>
  <si>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</si>
  <si>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</si>
  <si>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</si>
  <si>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</si>
  <si>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</si>
  <si>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</si>
  <si>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</si>
  <si>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</si>
  <si>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</si>
  <si>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</si>
  <si>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</si>
  <si>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</si>
  <si>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</si>
  <si>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</si>
  <si>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</si>
  <si>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</si>
  <si>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</si>
  <si>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</si>
  <si>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</si>
  <si>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</si>
  <si>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</si>
  <si>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</si>
  <si>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</si>
  <si>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</si>
  <si>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</si>
  <si>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</si>
  <si>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</si>
  <si>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</si>
  <si>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</si>
  <si>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</si>
  <si>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</si>
  <si>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</si>
  <si>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</si>
  <si>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</si>
  <si>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</si>
  <si>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</si>
  <si>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</si>
  <si>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</si>
  <si>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</si>
  <si>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</si>
  <si>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</si>
  <si>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</si>
  <si>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</si>
  <si>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</si>
  <si>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</si>
  <si>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</si>
  <si>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</si>
  <si>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</si>
  <si>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</si>
  <si>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</si>
  <si>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</si>
  <si>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</si>
  <si>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</si>
  <si>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</si>
  <si>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</si>
  <si>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</si>
  <si>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</si>
  <si>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</si>
  <si>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</si>
  <si>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</si>
  <si>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</si>
  <si>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</si>
  <si>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</si>
  <si>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</si>
  <si>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</si>
  <si>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</si>
  <si>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</si>
  <si>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</si>
  <si>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</si>
  <si>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</si>
  <si>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</si>
  <si>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</si>
  <si>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</si>
  <si>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</si>
  <si>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</si>
  <si>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</si>
  <si>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</si>
  <si>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</si>
  <si>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</si>
  <si>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</si>
  <si>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</si>
  <si>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</si>
  <si>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</si>
  <si>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</si>
  <si>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</si>
  <si>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</si>
  <si>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</si>
  <si>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</si>
  <si>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</si>
  <si>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</si>
  <si>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</si>
  <si>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</si>
  <si>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</si>
  <si>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</si>
  <si>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</si>
  <si>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</si>
  <si>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</si>
  <si>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</si>
  <si>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</si>
  <si>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</si>
  <si>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</si>
  <si>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</si>
  <si>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</si>
  <si>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</si>
  <si>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</si>
  <si>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</si>
  <si>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</si>
  <si>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</si>
  <si>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</si>
  <si>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</si>
  <si>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</si>
  <si>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</si>
  <si>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</si>
  <si>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</si>
  <si>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</si>
  <si>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</si>
  <si>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</si>
  <si>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</si>
  <si>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</si>
  <si>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</si>
  <si>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</si>
  <si>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</si>
  <si>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</si>
  <si>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</si>
  <si>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</si>
  <si>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</si>
  <si>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</si>
  <si>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</si>
  <si>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</si>
  <si>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</si>
  <si>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</si>
  <si>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</si>
  <si>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</si>
  <si>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</si>
  <si>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</si>
  <si>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</si>
  <si>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</si>
  <si>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</si>
  <si>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</si>
  <si>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</si>
  <si>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</si>
  <si>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</si>
  <si>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</si>
  <si>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</si>
  <si>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</si>
  <si>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</si>
  <si>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</si>
  <si>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</si>
  <si>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</si>
  <si>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</si>
  <si>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</si>
  <si>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</si>
  <si>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</si>
  <si>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</si>
  <si>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</si>
  <si>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</si>
  <si>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</si>
  <si>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</si>
  <si>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</si>
  <si>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</si>
  <si>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</si>
  <si>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</si>
  <si>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</si>
  <si>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</si>
  <si>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</si>
  <si>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</si>
  <si>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</si>
  <si>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</si>
  <si>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</si>
  <si>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</si>
  <si>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</si>
  <si>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</si>
  <si>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</si>
  <si>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</si>
  <si>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</si>
  <si>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</si>
  <si>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</si>
  <si>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</si>
  <si>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</si>
  <si>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</si>
  <si>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</si>
  <si>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</si>
  <si>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</si>
  <si>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</si>
  <si>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</si>
  <si>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</si>
  <si>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</si>
  <si>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</si>
  <si>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</si>
  <si>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</si>
  <si>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</si>
  <si>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</si>
  <si>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</si>
  <si>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</si>
  <si>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</si>
  <si>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</si>
  <si>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</si>
  <si>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</si>
  <si>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</si>
  <si>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</si>
  <si>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</si>
  <si>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</si>
  <si>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</si>
  <si>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</si>
  <si>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</si>
  <si>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</si>
  <si>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</si>
  <si>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</si>
  <si>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</si>
  <si>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</si>
  <si>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</si>
  <si>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</si>
  <si>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</si>
  <si>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</si>
  <si>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</si>
  <si>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</si>
  <si>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</si>
  <si>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</si>
  <si>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</si>
  <si>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</si>
  <si>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</si>
  <si>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</si>
  <si>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</si>
  <si>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</si>
  <si>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</si>
  <si>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</si>
  <si>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</si>
  <si>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</si>
  <si>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</si>
  <si>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</si>
  <si>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</si>
  <si>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</si>
  <si>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</si>
  <si>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</si>
  <si>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</si>
  <si>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</si>
  <si>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</si>
  <si>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</si>
  <si>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</si>
  <si>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</si>
  <si>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</si>
  <si>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</si>
  <si>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</si>
  <si>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</si>
  <si>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</si>
  <si>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</si>
  <si>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</si>
  <si>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</si>
  <si>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</si>
  <si>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</si>
  <si>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</si>
  <si>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</si>
  <si>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</si>
  <si>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</si>
  <si>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</si>
  <si>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</si>
  <si>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</si>
  <si>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</si>
  <si>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</si>
  <si>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</si>
  <si>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</si>
  <si>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</si>
  <si>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</si>
  <si>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</si>
  <si>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</si>
  <si>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</si>
  <si>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</si>
  <si>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</si>
  <si>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</si>
  <si>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</si>
  <si>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</si>
  <si>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</si>
  <si>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</si>
  <si>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</si>
  <si>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</si>
  <si>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</si>
  <si>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</si>
  <si>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</si>
  <si>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</si>
  <si>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</si>
  <si>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</si>
  <si>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</si>
  <si>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</si>
  <si>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</si>
  <si>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</si>
  <si>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</si>
  <si>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</si>
  <si>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</si>
  <si>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</si>
  <si>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</si>
  <si>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</si>
  <si>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</si>
  <si>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</si>
  <si>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</si>
  <si>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</si>
  <si>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</si>
  <si>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</si>
  <si>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</si>
  <si>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</si>
  <si>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</si>
  <si>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</si>
  <si>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</si>
  <si>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</si>
  <si>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</si>
  <si>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</si>
  <si>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</si>
  <si>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</si>
  <si>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</si>
  <si>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</si>
  <si>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</si>
  <si>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</si>
  <si>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</si>
  <si>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</si>
  <si>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</si>
  <si>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</si>
  <si>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</si>
  <si>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</si>
  <si>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</si>
  <si>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</si>
  <si>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</si>
  <si>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</si>
  <si>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</si>
  <si>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</si>
  <si>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</si>
  <si>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</si>
  <si>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</si>
  <si>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</si>
  <si>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</si>
  <si>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</si>
  <si>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</si>
  <si>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</si>
  <si>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</si>
  <si>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</si>
  <si>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</si>
  <si>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</si>
  <si>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</si>
  <si>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</si>
  <si>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</si>
  <si>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</si>
  <si>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</si>
  <si>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</si>
  <si>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</si>
  <si>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</si>
  <si>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</si>
  <si>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</si>
  <si>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</si>
  <si>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</si>
  <si>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</si>
  <si>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</si>
  <si>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</si>
  <si>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</si>
  <si>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</si>
  <si>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</si>
  <si>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</si>
  <si>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</si>
  <si>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</si>
  <si>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</si>
  <si>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</si>
  <si>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</si>
  <si>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</si>
  <si>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</si>
  <si>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</si>
  <si>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</si>
  <si>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</si>
  <si>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</si>
  <si>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</si>
  <si>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</si>
  <si>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</si>
  <si>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</si>
  <si>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</si>
  <si>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</si>
  <si>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</si>
  <si>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</si>
  <si>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</si>
  <si>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</si>
  <si>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</si>
  <si>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</si>
  <si>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</si>
  <si>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</si>
  <si>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</si>
  <si>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</si>
  <si>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</si>
  <si>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</si>
  <si>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</si>
  <si>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</si>
  <si>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</si>
  <si>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</si>
  <si>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</si>
  <si>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</si>
  <si>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</si>
  <si>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</si>
  <si>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</si>
  <si>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</si>
  <si>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</si>
  <si>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</si>
  <si>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</si>
  <si>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</si>
  <si>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</si>
  <si>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</si>
  <si>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</si>
  <si>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</si>
  <si>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</si>
  <si>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</si>
  <si>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</si>
  <si>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</si>
  <si>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</si>
  <si>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</si>
  <si>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</si>
  <si>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</si>
  <si>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</si>
  <si>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</si>
  <si>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</si>
  <si>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</si>
  <si>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</si>
  <si>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</si>
  <si>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</si>
  <si>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</si>
  <si>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</si>
  <si>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</si>
  <si>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</si>
  <si>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</si>
  <si>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</si>
  <si>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</si>
  <si>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</si>
  <si>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</si>
  <si>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</si>
  <si>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</si>
  <si>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</si>
  <si>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</si>
  <si>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</si>
  <si>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</si>
  <si>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</si>
  <si>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</si>
  <si>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</si>
  <si>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</si>
  <si>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</si>
  <si>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</si>
  <si>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</si>
  <si>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</si>
  <si>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</si>
  <si>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</si>
  <si>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</si>
  <si>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</si>
  <si>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</si>
  <si>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</si>
  <si>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</si>
  <si>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</si>
  <si>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</si>
  <si>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</si>
  <si>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</si>
  <si>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</si>
  <si>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</si>
  <si>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</si>
  <si>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</si>
  <si>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</si>
  <si>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</si>
  <si>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</si>
  <si>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</si>
  <si>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</si>
  <si>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</si>
  <si>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</si>
  <si>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</si>
  <si>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</si>
  <si>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</si>
  <si>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</si>
  <si>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</si>
  <si>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</si>
  <si>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</si>
  <si>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</si>
  <si>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</si>
  <si>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</si>
  <si>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</si>
  <si>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</si>
  <si>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</si>
  <si>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</si>
  <si>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</si>
  <si>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</si>
  <si>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</si>
  <si>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</si>
  <si>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</si>
  <si>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</si>
  <si>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</si>
  <si>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</si>
  <si>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</si>
  <si>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</si>
  <si>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</si>
  <si>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</si>
  <si>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</si>
  <si>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</si>
  <si>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</si>
  <si>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</si>
  <si>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</si>
  <si>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</si>
  <si>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</si>
  <si>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</si>
  <si>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</si>
  <si>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</si>
  <si>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</si>
  <si>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</si>
  <si>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</si>
  <si>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</si>
  <si>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</si>
  <si>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</si>
  <si>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</si>
  <si>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</si>
  <si>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</si>
  <si>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</si>
  <si>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</si>
  <si>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</si>
  <si>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</si>
  <si>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</si>
  <si>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</si>
  <si>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</si>
  <si>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</si>
  <si>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</si>
  <si>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</si>
  <si>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</si>
  <si>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</si>
  <si>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</si>
  <si>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</si>
  <si>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</si>
  <si>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</si>
  <si>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</si>
  <si>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</si>
  <si>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</si>
  <si>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</si>
  <si>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</si>
  <si>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</si>
  <si>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</si>
  <si>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</si>
  <si>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</si>
  <si>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</si>
  <si>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</si>
  <si>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</si>
  <si>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</si>
  <si>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</si>
  <si>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</si>
  <si>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</si>
  <si>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</si>
  <si>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</si>
  <si>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</si>
  <si>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</si>
  <si>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</si>
  <si>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</si>
  <si>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</si>
  <si>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</si>
  <si>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</si>
  <si>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</si>
  <si>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</si>
  <si>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</si>
  <si>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</si>
  <si>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</si>
  <si>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</si>
  <si>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</si>
  <si>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</si>
  <si>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</si>
  <si>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</si>
  <si>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</si>
  <si>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</si>
  <si>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</si>
  <si>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</si>
  <si>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</si>
  <si>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</si>
  <si>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</si>
  <si>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</si>
  <si>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</si>
  <si>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</si>
  <si>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</si>
  <si>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</si>
  <si>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</si>
  <si>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</si>
  <si>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</si>
  <si>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</si>
  <si>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</si>
  <si>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</si>
  <si>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</si>
  <si>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</si>
  <si>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</si>
  <si>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</si>
  <si>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</si>
  <si>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</si>
  <si>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</si>
  <si>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</si>
  <si>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</si>
  <si>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</si>
  <si>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</si>
  <si>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</si>
  <si>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</si>
  <si>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</si>
  <si>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</si>
  <si>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</si>
  <si>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</si>
  <si>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</si>
  <si>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</si>
  <si>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</si>
  <si>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</si>
  <si>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</si>
  <si>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</si>
  <si>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</si>
  <si>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</si>
  <si>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</si>
  <si>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</si>
  <si>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</si>
  <si>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</si>
  <si>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</si>
  <si>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</si>
  <si>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</si>
  <si>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</si>
  <si>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</si>
  <si>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</si>
  <si>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</si>
  <si>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</si>
  <si>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</si>
  <si>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</si>
  <si>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</si>
  <si>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</si>
  <si>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</si>
  <si>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</si>
  <si>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</si>
  <si>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</si>
  <si>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</si>
  <si>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</si>
  <si>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</si>
  <si>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</si>
  <si>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</si>
  <si>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</si>
  <si>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</si>
  <si>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</si>
  <si>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</si>
  <si>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</si>
  <si>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</si>
  <si>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</si>
  <si>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</si>
  <si>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</si>
  <si>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</si>
  <si>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</si>
  <si>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</si>
  <si>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</si>
  <si>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</si>
  <si>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</si>
  <si>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</si>
  <si>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</si>
  <si>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</si>
  <si>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</si>
  <si>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</si>
  <si>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</si>
  <si>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</si>
  <si>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</si>
  <si>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</si>
  <si>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</si>
  <si>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</si>
  <si>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</si>
  <si>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</si>
  <si>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</si>
  <si>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</si>
  <si>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</si>
  <si>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</si>
  <si>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</si>
  <si>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</si>
  <si>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</si>
  <si>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</si>
  <si>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</si>
  <si>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</si>
  <si>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</si>
  <si>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</si>
  <si>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</si>
  <si>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</si>
  <si>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</si>
  <si>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</si>
  <si>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</si>
  <si>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</si>
  <si>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</si>
  <si>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</si>
  <si>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</si>
  <si>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</si>
  <si>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</si>
  <si>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</si>
  <si>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</si>
  <si>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</si>
  <si>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</si>
  <si>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</si>
  <si>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</si>
  <si>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</si>
  <si>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</si>
  <si>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</si>
  <si>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</si>
  <si>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</si>
  <si>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</si>
  <si>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</si>
  <si>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</si>
  <si>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</si>
  <si>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</si>
  <si>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</si>
  <si>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</si>
  <si>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</si>
  <si>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</si>
  <si>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</si>
  <si>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</si>
  <si>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</si>
  <si>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</si>
  <si>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</si>
  <si>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</si>
  <si>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</si>
  <si>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</si>
  <si>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</si>
  <si>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</si>
  <si>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</si>
  <si>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</si>
  <si>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</si>
  <si>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</si>
  <si>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</si>
  <si>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</si>
  <si>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</si>
  <si>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</si>
  <si>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</si>
  <si>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</si>
  <si>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</si>
  <si>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</si>
  <si>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</si>
  <si>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</si>
  <si>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</si>
  <si>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</si>
  <si>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</si>
  <si>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</si>
  <si>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</si>
  <si>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</si>
  <si>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</si>
  <si>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</si>
  <si>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</si>
  <si>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</si>
  <si>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</si>
  <si>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</si>
  <si>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</si>
  <si>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</si>
  <si>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</si>
  <si>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</si>
  <si>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</si>
  <si>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</si>
  <si>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</si>
  <si>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</si>
  <si>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</si>
  <si>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</si>
  <si>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</si>
  <si>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</si>
  <si>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</si>
  <si>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</si>
  <si>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</si>
  <si>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</si>
  <si>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</si>
  <si>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</si>
  <si>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</si>
  <si>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</si>
  <si>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</si>
  <si>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</si>
  <si>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</si>
  <si>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</si>
  <si>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</si>
  <si>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</si>
  <si>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</si>
  <si>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</si>
  <si>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</si>
  <si>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</si>
  <si>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</si>
  <si>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</si>
  <si>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</si>
  <si>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</si>
  <si>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</si>
  <si>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</si>
  <si>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</si>
  <si>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</si>
  <si>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</si>
  <si>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</si>
  <si>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</si>
  <si>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</si>
  <si>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</si>
  <si>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</si>
  <si>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</si>
  <si>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</si>
  <si>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</si>
  <si>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</si>
  <si>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</si>
  <si>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</si>
  <si>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</si>
  <si>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</si>
  <si>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</si>
  <si>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</si>
  <si>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</si>
  <si>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</si>
  <si>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</si>
  <si>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</si>
  <si>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</si>
  <si>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</si>
  <si>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</si>
  <si>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</si>
  <si>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</si>
  <si>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</si>
  <si>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</si>
  <si>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</si>
  <si>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</si>
  <si>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</si>
  <si>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</si>
  <si>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</si>
  <si>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</si>
  <si>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</si>
  <si>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</si>
  <si>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</si>
  <si>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</si>
  <si>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</si>
  <si>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</si>
  <si>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</si>
  <si>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</si>
  <si>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</si>
  <si>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</si>
  <si>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</si>
  <si>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</si>
  <si>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</si>
  <si>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</si>
  <si>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</si>
  <si>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</si>
  <si>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</si>
  <si>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</si>
  <si>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</si>
  <si>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</si>
  <si>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</si>
  <si>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</si>
  <si>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</si>
  <si>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</si>
  <si>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</si>
  <si>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</si>
  <si>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</si>
  <si>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</si>
  <si>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</si>
  <si>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</si>
  <si>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</si>
  <si>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</si>
  <si>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</si>
  <si>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</si>
  <si>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</si>
  <si>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</si>
  <si>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</si>
  <si>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</si>
  <si>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</si>
  <si>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</si>
  <si>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</si>
  <si>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</si>
  <si>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</si>
  <si>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</si>
  <si>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</si>
  <si>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</si>
  <si>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</si>
  <si>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</si>
  <si>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</si>
  <si>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</si>
  <si>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</si>
  <si>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</si>
  <si>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</si>
  <si>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</si>
  <si>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</si>
  <si>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</si>
  <si>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</si>
  <si>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</si>
  <si>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</si>
  <si>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</si>
  <si>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</si>
  <si>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</si>
  <si>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</si>
  <si>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</si>
  <si>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</si>
  <si>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</si>
  <si>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</si>
  <si>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</si>
  <si>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</si>
  <si>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</si>
  <si>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</si>
  <si>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</si>
  <si>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</si>
  <si>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</si>
  <si>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</si>
  <si>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</si>
  <si>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</si>
  <si>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</si>
  <si>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</si>
  <si>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</si>
  <si>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</si>
  <si>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</si>
  <si>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</si>
  <si>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</si>
  <si>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</si>
  <si>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</si>
  <si>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</si>
  <si>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</si>
  <si>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</si>
  <si>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</si>
  <si>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</si>
  <si>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</si>
  <si>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</si>
  <si>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</si>
  <si>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</si>
  <si>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</si>
  <si>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</si>
  <si>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</si>
  <si>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</si>
  <si>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</si>
  <si>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</si>
  <si>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</si>
  <si>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</si>
  <si>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</si>
  <si>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</si>
  <si>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</si>
  <si>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</si>
  <si>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</si>
  <si>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</si>
  <si>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</si>
  <si>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</si>
  <si>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</si>
  <si>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</si>
  <si>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</si>
  <si>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</si>
  <si>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</si>
  <si>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</si>
  <si>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</si>
  <si>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</si>
  <si>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</si>
  <si>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</si>
  <si>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</si>
  <si>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</si>
  <si>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</si>
  <si>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</si>
  <si>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</si>
  <si>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</si>
  <si>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</si>
  <si>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</si>
  <si>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</si>
  <si>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</si>
  <si>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</si>
  <si>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</si>
  <si>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</si>
  <si>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</si>
  <si>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</si>
  <si>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</si>
  <si>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</si>
  <si>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</si>
  <si>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</si>
  <si>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</si>
  <si>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</si>
  <si>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</si>
  <si>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</si>
  <si>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</si>
  <si>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</si>
  <si>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</si>
  <si>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</si>
  <si>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</si>
  <si>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</si>
  <si>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</si>
  <si>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</si>
  <si>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</si>
  <si>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</si>
  <si>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</si>
  <si>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</si>
  <si>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</si>
  <si>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</si>
  <si>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</si>
  <si>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</si>
  <si>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</si>
  <si>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</si>
  <si>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</si>
  <si>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</si>
  <si>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</si>
  <si>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</si>
  <si>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</si>
  <si>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</si>
  <si>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</si>
  <si>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</si>
  <si>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</si>
  <si>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</si>
  <si>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</si>
  <si>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</si>
  <si>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</si>
  <si>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</si>
  <si>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</si>
  <si>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</si>
  <si>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</si>
  <si>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</si>
  <si>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</si>
  <si>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</si>
  <si>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</si>
  <si>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</si>
  <si>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</si>
  <si>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</si>
  <si>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</si>
  <si>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</si>
  <si>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</si>
  <si>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</si>
  <si>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</si>
  <si>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</si>
  <si>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</si>
  <si>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</si>
  <si>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</si>
  <si>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</si>
  <si>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</si>
  <si>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</si>
  <si>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</si>
  <si>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</si>
  <si>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</si>
  <si>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</si>
  <si>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</si>
  <si>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</si>
  <si>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</si>
  <si>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</si>
  <si>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</si>
  <si>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</si>
  <si>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</si>
  <si>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</si>
  <si>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</si>
  <si>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</si>
  <si>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</si>
  <si>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</si>
  <si>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</si>
  <si>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</si>
  <si>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</si>
  <si>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</si>
  <si>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</si>
  <si>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</si>
  <si>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</si>
  <si>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</si>
  <si>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</si>
  <si>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</si>
  <si>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</si>
  <si>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</si>
  <si>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</si>
  <si>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</si>
  <si>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</si>
  <si>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</si>
  <si>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</si>
  <si>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</si>
  <si>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</si>
  <si>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</si>
  <si>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</si>
  <si>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</si>
  <si>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</si>
  <si>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</si>
  <si>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</si>
  <si>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</si>
  <si>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</si>
  <si>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</si>
  <si>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</si>
  <si>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</si>
  <si>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</si>
  <si>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</si>
  <si>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</si>
  <si>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</si>
  <si>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</si>
  <si>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</si>
  <si>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</si>
  <si>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</si>
  <si>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</si>
  <si>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</si>
  <si>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</si>
  <si>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</si>
  <si>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</si>
  <si>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</si>
  <si>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</si>
  <si>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</si>
  <si>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</si>
  <si>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</si>
  <si>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</si>
  <si>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</si>
  <si>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</si>
  <si>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</si>
  <si>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</si>
  <si>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</si>
  <si>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</si>
  <si>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</si>
  <si>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</si>
  <si>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</si>
  <si>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</si>
  <si>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</si>
  <si>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</si>
  <si>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</si>
  <si>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</si>
  <si>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</si>
  <si>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</si>
  <si>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</si>
  <si>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</si>
  <si>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</si>
  <si>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</si>
  <si>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</si>
  <si>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</si>
  <si>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</si>
  <si>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</si>
  <si>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</si>
  <si>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</si>
  <si>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</si>
  <si>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</si>
  <si>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</si>
  <si>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</si>
  <si>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</si>
  <si>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</si>
  <si>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</si>
  <si>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</si>
  <si>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</si>
  <si>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</si>
  <si>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</si>
  <si>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</si>
  <si>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</si>
  <si>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</si>
  <si>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</si>
  <si>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</si>
  <si>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</si>
  <si>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</si>
  <si>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</si>
  <si>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</si>
  <si>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</si>
  <si>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</si>
  <si>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</si>
  <si>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</si>
  <si>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</si>
  <si>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</si>
  <si>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</si>
  <si>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</si>
  <si>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</si>
  <si>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</si>
  <si>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</si>
  <si>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</si>
  <si>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</si>
  <si>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</si>
  <si>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</si>
  <si>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</si>
  <si>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</si>
  <si>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</si>
  <si>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</si>
  <si>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</si>
  <si>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</si>
  <si>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</si>
  <si>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</si>
  <si>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</si>
  <si>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</si>
  <si>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</si>
  <si>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</si>
  <si>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</si>
  <si>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</si>
  <si>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</si>
  <si>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</si>
  <si>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</si>
  <si>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</si>
  <si>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</si>
  <si>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</si>
  <si>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</si>
  <si>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</si>
  <si>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</si>
  <si>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</si>
  <si>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</si>
  <si>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</si>
  <si>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</si>
  <si>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</si>
  <si>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</si>
  <si>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</si>
  <si>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</si>
  <si>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</si>
  <si>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</si>
  <si>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</si>
  <si>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</si>
  <si>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</si>
  <si>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</si>
  <si>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</si>
  <si>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</si>
  <si>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</si>
  <si>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</si>
  <si>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</si>
  <si>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</si>
  <si>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</si>
  <si>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</si>
  <si>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</si>
  <si>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</si>
  <si>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</si>
  <si>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</si>
  <si>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</si>
  <si>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</si>
  <si>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</si>
  <si>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</si>
  <si>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</si>
  <si>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</si>
  <si>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</si>
  <si>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</si>
  <si>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</si>
  <si>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</si>
  <si>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</si>
  <si>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</si>
  <si>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</si>
  <si>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</si>
  <si>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</si>
  <si>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</si>
  <si>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</si>
  <si>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</si>
  <si>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</si>
  <si>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</si>
  <si>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</si>
  <si>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</si>
  <si>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</si>
  <si>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</si>
  <si>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</si>
  <si>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</si>
  <si>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</si>
  <si>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</si>
  <si>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</si>
  <si>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</si>
  <si>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</si>
  <si>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</si>
  <si>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</si>
  <si>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</si>
  <si>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</si>
  <si>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</si>
  <si>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</si>
  <si>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</si>
  <si>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</si>
  <si>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</si>
  <si>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</si>
  <si>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</si>
  <si>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</si>
  <si>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</si>
  <si>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</si>
  <si>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</si>
  <si>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</si>
  <si>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</si>
  <si>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</si>
  <si>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</si>
  <si>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</si>
  <si>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</si>
  <si>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</si>
  <si>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</si>
  <si>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</si>
  <si>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</si>
  <si>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</si>
  <si>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</si>
  <si>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</si>
  <si>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</si>
  <si>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</si>
  <si>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</si>
  <si>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</si>
  <si>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</si>
  <si>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</si>
  <si>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</si>
  <si>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</si>
  <si>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</si>
  <si>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</si>
  <si>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</si>
  <si>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</si>
  <si>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</si>
  <si>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</si>
  <si>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</si>
  <si>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</si>
  <si>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</si>
  <si>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</si>
  <si>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</si>
  <si>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</si>
  <si>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</si>
  <si>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</si>
  <si>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</si>
  <si>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</si>
  <si>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</si>
  <si>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</si>
  <si>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</si>
  <si>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</si>
  <si>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</si>
  <si>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</si>
  <si>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</si>
  <si>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</si>
  <si>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</si>
  <si>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</si>
  <si>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</si>
  <si>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</si>
  <si>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</si>
  <si>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</si>
  <si>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</si>
  <si>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</si>
  <si>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</si>
  <si>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</si>
  <si>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</si>
  <si>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</si>
  <si>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</si>
  <si>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</si>
  <si>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</si>
  <si>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</si>
  <si>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</si>
  <si>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</si>
  <si>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</si>
  <si>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</si>
  <si>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</si>
  <si>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</si>
  <si>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</si>
  <si>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</si>
  <si>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</si>
  <si>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</si>
  <si>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</si>
  <si>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</si>
  <si>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</si>
  <si>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</si>
  <si>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</si>
  <si>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</si>
  <si>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</si>
  <si>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</si>
  <si>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</si>
  <si>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</si>
  <si>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</si>
  <si>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</si>
  <si>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</si>
  <si>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</si>
  <si>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</si>
  <si>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</si>
  <si>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</si>
  <si>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</si>
  <si>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</si>
  <si>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</si>
  <si>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</si>
  <si>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</si>
  <si>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</si>
  <si>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</si>
  <si>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</si>
  <si>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</si>
  <si>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</si>
  <si>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</si>
  <si>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</si>
  <si>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</si>
  <si>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</si>
  <si>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</si>
  <si>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</si>
  <si>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</si>
  <si>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</si>
  <si>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</si>
  <si>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</si>
  <si>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</si>
  <si>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</si>
  <si>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</si>
  <si>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</si>
  <si>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</si>
  <si>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</si>
  <si>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</si>
  <si>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</si>
  <si>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</si>
  <si>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</si>
  <si>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</si>
  <si>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</si>
  <si>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</si>
  <si>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</si>
  <si>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</si>
  <si>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</si>
  <si>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</si>
  <si>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</si>
  <si>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</si>
  <si>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</si>
  <si>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</si>
  <si>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</si>
  <si>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</si>
  <si>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</si>
  <si>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</si>
  <si>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</si>
  <si>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</si>
  <si>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</si>
  <si>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</si>
  <si>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</si>
  <si>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</si>
  <si>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</si>
  <si>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</si>
  <si>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</si>
  <si>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</si>
  <si>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</si>
  <si>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</si>
  <si>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</si>
  <si>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</si>
  <si>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</si>
  <si>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</si>
  <si>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</si>
  <si>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</si>
  <si>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</si>
  <si>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</si>
  <si>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</si>
  <si>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</si>
  <si>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</si>
  <si>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</si>
  <si>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</si>
  <si>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</si>
  <si>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</si>
  <si>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</si>
  <si>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</si>
  <si>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</si>
  <si>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</si>
  <si>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</si>
  <si>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</si>
  <si>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</si>
  <si>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</si>
  <si>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</si>
  <si>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</si>
  <si>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</si>
  <si>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</si>
  <si>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</si>
  <si>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</si>
  <si>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</si>
  <si>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</si>
  <si>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</si>
  <si>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</si>
  <si>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</si>
  <si>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</si>
  <si>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</si>
  <si>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</si>
  <si>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</si>
  <si>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</si>
  <si>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</si>
  <si>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</si>
  <si>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</si>
  <si>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</si>
  <si>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</si>
  <si>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</si>
  <si>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</si>
  <si>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</si>
  <si>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</si>
  <si>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</si>
  <si>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</si>
  <si>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</si>
  <si>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</si>
  <si>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</si>
  <si>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</si>
  <si>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</si>
  <si>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</si>
  <si>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</si>
  <si>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</si>
  <si>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</si>
  <si>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</si>
  <si>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</si>
  <si>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</si>
  <si>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</si>
  <si>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</si>
  <si>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</si>
  <si>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</si>
  <si>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</si>
  <si>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</si>
  <si>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</si>
  <si>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</si>
  <si>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</si>
  <si>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</si>
  <si>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</si>
  <si>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</si>
  <si>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</si>
  <si>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</si>
  <si>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</si>
  <si>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</si>
  <si>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</si>
  <si>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</si>
  <si>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</si>
  <si>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</si>
  <si>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</si>
  <si>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</si>
  <si>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</si>
  <si>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</si>
  <si>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</si>
  <si>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</si>
  <si>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</si>
  <si>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</si>
  <si>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</si>
  <si>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</si>
  <si>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</si>
  <si>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</si>
  <si>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</si>
  <si>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</si>
  <si>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</si>
  <si>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</si>
  <si>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</si>
  <si>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</si>
  <si>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</si>
  <si>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</si>
  <si>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</si>
  <si>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</si>
  <si>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</si>
  <si>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</si>
  <si>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</si>
  <si>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</si>
  <si>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</si>
  <si>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</si>
  <si>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</si>
  <si>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</si>
  <si>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</si>
  <si>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</si>
  <si>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</si>
  <si>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</si>
  <si>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</si>
  <si>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</si>
  <si>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</si>
  <si>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</si>
  <si>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</si>
  <si>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</si>
  <si>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</si>
  <si>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</si>
  <si>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</si>
  <si>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</si>
  <si>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</si>
  <si>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</si>
  <si>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</si>
  <si>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</si>
  <si>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</si>
  <si>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</si>
  <si>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</si>
  <si>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</si>
  <si>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</si>
  <si>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</si>
  <si>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</si>
  <si>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</si>
  <si>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</si>
  <si>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</si>
  <si>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</si>
  <si>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</si>
  <si>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</si>
  <si>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</si>
  <si>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</si>
  <si>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</si>
  <si>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</si>
  <si>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</si>
  <si>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</si>
  <si>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</si>
  <si>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</si>
  <si>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</si>
  <si>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</si>
  <si>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</si>
  <si>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</si>
  <si>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</si>
  <si>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</si>
  <si>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</si>
  <si>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</si>
  <si>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</si>
  <si>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</si>
  <si>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</si>
  <si>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</si>
  <si>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</si>
  <si>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</si>
  <si>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</si>
  <si>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</si>
  <si>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</si>
  <si>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</si>
  <si>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</si>
  <si>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</si>
  <si>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</si>
  <si>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</si>
  <si>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</si>
  <si>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</si>
  <si>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</si>
  <si>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</si>
  <si>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</si>
  <si>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</si>
  <si>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</si>
  <si>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</si>
  <si>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</si>
  <si>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</si>
  <si>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</si>
  <si>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</si>
  <si>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</si>
  <si>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</si>
  <si>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</si>
  <si>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</si>
  <si>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</si>
  <si>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</si>
  <si>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</si>
  <si>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</si>
  <si>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</si>
  <si>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</si>
  <si>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</si>
  <si>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</si>
  <si>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</si>
  <si>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</si>
  <si>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</si>
  <si>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</si>
  <si>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</si>
  <si>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</si>
  <si>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</si>
  <si>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</si>
  <si>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</si>
  <si>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</si>
  <si>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</si>
  <si>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</si>
  <si>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</si>
  <si>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</si>
  <si>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</si>
  <si>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</si>
  <si>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</si>
  <si>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</si>
  <si>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</si>
  <si>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</si>
  <si>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</si>
  <si>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</si>
  <si>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</si>
  <si>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</si>
  <si>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</si>
  <si>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</si>
  <si>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</si>
  <si>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</si>
  <si>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</si>
  <si>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</si>
  <si>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</si>
  <si>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</si>
  <si>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</si>
  <si>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</si>
  <si>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</si>
  <si>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</si>
  <si>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</si>
  <si>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</si>
  <si>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</si>
  <si>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</si>
  <si>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</si>
  <si>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</si>
  <si>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</si>
  <si>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</si>
  <si>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</si>
  <si>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</si>
  <si>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</si>
  <si>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</si>
  <si>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</si>
  <si>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</si>
  <si>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</si>
  <si>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</si>
  <si>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</si>
  <si>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</si>
  <si>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</si>
  <si>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</si>
  <si>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</si>
  <si>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</si>
  <si>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</si>
  <si>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</si>
  <si>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</si>
  <si>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</si>
  <si>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</si>
  <si>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</si>
  <si>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</si>
  <si>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</si>
  <si>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</si>
  <si>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</si>
  <si>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</si>
  <si>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</si>
  <si>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</si>
  <si>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</si>
  <si>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</si>
  <si>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</si>
  <si>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</si>
  <si>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</si>
  <si>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</si>
  <si>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</si>
  <si>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</si>
  <si>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</si>
  <si>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</si>
  <si>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</si>
  <si>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</si>
  <si>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</si>
  <si>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</si>
  <si>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</si>
  <si>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</si>
  <si>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</si>
  <si>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</si>
  <si>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</si>
  <si>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</si>
  <si>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</si>
  <si>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</si>
  <si>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</si>
  <si>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</si>
  <si>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</si>
  <si>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</si>
  <si>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</si>
  <si>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</si>
  <si>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</si>
  <si>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</si>
  <si>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</si>
  <si>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</si>
  <si>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</si>
  <si>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</si>
  <si>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</si>
  <si>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</si>
  <si>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</si>
  <si>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</si>
  <si>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</si>
  <si>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</si>
  <si>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</si>
  <si>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</si>
  <si>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</si>
  <si>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</si>
  <si>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</si>
  <si>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</si>
  <si>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</si>
  <si>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</si>
  <si>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</si>
  <si>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</si>
  <si>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</si>
  <si>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</si>
  <si>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</si>
  <si>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</si>
  <si>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</si>
  <si>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</si>
  <si>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</si>
  <si>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</si>
  <si>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</si>
  <si>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</si>
  <si>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</si>
  <si>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</si>
  <si>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</si>
  <si>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</si>
  <si>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</si>
  <si>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</si>
  <si>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</si>
  <si>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</si>
  <si>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</si>
  <si>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</si>
  <si>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</si>
  <si>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</si>
  <si>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</si>
  <si>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</si>
  <si>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</si>
  <si>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</si>
  <si>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</si>
  <si>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</si>
  <si>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</si>
  <si>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</si>
  <si>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</si>
  <si>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</si>
  <si>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</si>
  <si>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</si>
  <si>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</si>
  <si>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</si>
  <si>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</si>
  <si>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</si>
  <si>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</si>
  <si>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</si>
  <si>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</si>
  <si>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</si>
  <si>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</si>
  <si>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</si>
  <si>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</si>
  <si>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</si>
  <si>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</si>
  <si>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</si>
  <si>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</si>
  <si>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</si>
  <si>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</si>
  <si>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</si>
  <si>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</si>
  <si>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</si>
  <si>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</si>
  <si>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</si>
  <si>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</si>
  <si>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</si>
  <si>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</si>
  <si>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</si>
  <si>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</si>
  <si>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</si>
  <si>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</si>
  <si>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</si>
  <si>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</si>
  <si>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</si>
  <si>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</si>
  <si>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</si>
  <si>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</si>
  <si>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</si>
  <si>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</si>
  <si>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</si>
  <si>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</si>
  <si>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</si>
  <si>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</si>
  <si>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</si>
  <si>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</si>
  <si>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</si>
  <si>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</si>
  <si>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</si>
  <si>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</si>
  <si>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</si>
  <si>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</si>
  <si>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</si>
  <si>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</si>
  <si>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</si>
  <si>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</si>
  <si>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</si>
  <si>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</si>
  <si>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</si>
  <si>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</si>
  <si>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</si>
  <si>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</si>
  <si>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</si>
  <si>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</si>
  <si>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</si>
  <si>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</si>
  <si>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</si>
  <si>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</si>
  <si>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</si>
  <si>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</si>
  <si>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</si>
  <si>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</si>
  <si>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</si>
  <si>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</si>
  <si>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</si>
  <si>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</si>
  <si>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</si>
  <si>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</si>
  <si>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</si>
  <si>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</si>
  <si>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</si>
  <si>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</si>
  <si>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</si>
  <si>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</si>
  <si>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</si>
  <si>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</si>
  <si>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</si>
  <si>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</si>
  <si>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</si>
  <si>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</si>
  <si>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</si>
  <si>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</si>
  <si>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</si>
  <si>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</si>
  <si>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</si>
  <si>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</si>
  <si>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</si>
  <si>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</si>
  <si>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</si>
  <si>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</si>
  <si>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</si>
  <si>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</si>
  <si>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</si>
  <si>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</si>
  <si>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</si>
  <si>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</si>
  <si>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</si>
  <si>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</si>
  <si>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</si>
  <si>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</si>
  <si>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</si>
  <si>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</si>
  <si>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</si>
  <si>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</si>
  <si>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</si>
  <si>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</si>
  <si>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</si>
  <si>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</si>
  <si>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</si>
  <si>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</si>
  <si>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</si>
  <si>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</si>
  <si>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</si>
  <si>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</si>
  <si>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</si>
  <si>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</si>
  <si>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</si>
  <si>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</si>
  <si>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</si>
  <si>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</si>
  <si>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</si>
  <si>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</si>
  <si>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</si>
  <si>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</si>
  <si>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</si>
  <si>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</si>
  <si>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</si>
  <si>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</si>
  <si>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</si>
  <si>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</si>
  <si>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</si>
  <si>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</si>
  <si>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</si>
  <si>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</si>
  <si>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</si>
  <si>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</si>
  <si>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</si>
  <si>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</si>
  <si>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</si>
  <si>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</si>
  <si>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</si>
  <si>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</si>
  <si>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</si>
  <si>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</si>
  <si>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</si>
  <si>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</si>
  <si>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</si>
  <si>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</si>
  <si>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</si>
  <si>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</si>
  <si>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</si>
  <si>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</si>
  <si>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</si>
  <si>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</si>
  <si>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</si>
  <si>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</si>
  <si>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</si>
  <si>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</si>
  <si>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</si>
  <si>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</si>
  <si>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</si>
  <si>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</si>
  <si>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</si>
  <si>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</si>
  <si>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</si>
  <si>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</si>
  <si>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</si>
  <si>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</si>
  <si>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</si>
  <si>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</si>
  <si>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</si>
  <si>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</si>
  <si>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</si>
  <si>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</si>
  <si>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</si>
  <si>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</si>
  <si>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</si>
  <si>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</si>
  <si>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</si>
  <si>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</si>
  <si>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</si>
  <si>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</si>
  <si>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</si>
  <si>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</si>
  <si>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</si>
  <si>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</si>
  <si>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</si>
  <si>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</si>
  <si>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</si>
  <si>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</si>
  <si>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</si>
  <si>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</si>
  <si>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</si>
  <si>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</si>
  <si>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</si>
  <si>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</si>
  <si>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</si>
  <si>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</si>
  <si>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</si>
  <si>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</si>
  <si>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</si>
  <si>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</si>
  <si>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</si>
  <si>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</si>
  <si>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</si>
  <si>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</si>
  <si>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</si>
  <si>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</si>
  <si>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</si>
  <si>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</si>
  <si>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</si>
  <si>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</si>
  <si>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</si>
  <si>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</si>
  <si>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</si>
  <si>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</si>
  <si>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</si>
  <si>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</si>
  <si>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</si>
  <si>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</si>
  <si>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</si>
  <si>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</si>
  <si>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</si>
  <si>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</si>
  <si>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</si>
  <si>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</si>
  <si>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</si>
  <si>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</si>
  <si>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</si>
  <si>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</si>
  <si>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</si>
  <si>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</si>
  <si>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</si>
  <si>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</si>
  <si>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</si>
  <si>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</si>
  <si>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</si>
  <si>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</si>
  <si>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</si>
  <si>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</si>
  <si>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</si>
  <si>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</si>
  <si>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</si>
  <si>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</si>
  <si>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</si>
  <si>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</si>
  <si>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</si>
  <si>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</si>
  <si>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</si>
  <si>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</si>
  <si>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</si>
  <si>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</si>
  <si>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</si>
  <si>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</si>
  <si>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</si>
  <si>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</si>
  <si>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</si>
  <si>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</si>
  <si>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</si>
  <si>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</si>
  <si>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</si>
  <si>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</si>
  <si>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</si>
  <si>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</si>
  <si>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</si>
  <si>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</si>
  <si>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</si>
  <si>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</si>
  <si>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</si>
  <si>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</si>
  <si>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</si>
  <si>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</si>
  <si>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</si>
  <si>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</si>
  <si>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</si>
  <si>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</si>
  <si>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</si>
  <si>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</si>
  <si>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</si>
  <si>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</si>
  <si>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</si>
  <si>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</si>
  <si>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</si>
  <si>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</si>
  <si>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</si>
  <si>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</si>
  <si>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</si>
  <si>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</si>
  <si>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</si>
  <si>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</si>
  <si>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</si>
  <si>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</si>
  <si>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</si>
  <si>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</si>
  <si>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</si>
  <si>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</si>
  <si>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</si>
  <si>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</si>
  <si>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</si>
  <si>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</si>
  <si>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</si>
  <si>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</si>
  <si>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</si>
  <si>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</si>
  <si>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</si>
  <si>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</si>
  <si>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</si>
  <si>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</si>
  <si>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</si>
  <si>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</si>
  <si>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</si>
  <si>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</si>
  <si>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</si>
  <si>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</si>
  <si>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</si>
  <si>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</si>
  <si>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</si>
  <si>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</si>
  <si>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</si>
  <si>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</si>
  <si>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</si>
  <si>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</si>
  <si>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</si>
  <si>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</si>
  <si>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</si>
  <si>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</si>
  <si>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</si>
  <si>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</si>
  <si>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</si>
  <si>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</si>
  <si>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</si>
  <si>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</si>
  <si>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</si>
  <si>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</si>
  <si>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</si>
  <si>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</si>
  <si>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</si>
  <si>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</si>
  <si>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</si>
  <si>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</si>
  <si>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</si>
  <si>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</si>
  <si>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</si>
  <si>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</si>
  <si>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</si>
  <si>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</si>
  <si>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</si>
  <si>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</si>
  <si>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</si>
  <si>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</si>
  <si>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</si>
  <si>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</si>
  <si>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</si>
  <si>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</si>
  <si>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</si>
  <si>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</si>
  <si>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</si>
  <si>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</si>
  <si>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</si>
  <si>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</si>
  <si>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</si>
  <si>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</si>
  <si>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</si>
  <si>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</si>
  <si>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</si>
  <si>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</si>
  <si>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</si>
  <si>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</si>
  <si>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</si>
  <si>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</si>
  <si>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</si>
  <si>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</si>
  <si>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</si>
  <si>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</si>
  <si>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</si>
  <si>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</si>
  <si>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</si>
  <si>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</si>
  <si>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</si>
  <si>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</si>
  <si>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</si>
  <si>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</si>
  <si>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</si>
  <si>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</si>
  <si>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</si>
  <si>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</si>
  <si>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</si>
  <si>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</si>
  <si>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</si>
  <si>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</si>
  <si>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</si>
  <si>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</si>
  <si>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</si>
  <si>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</si>
  <si>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</si>
  <si>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</si>
  <si>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</si>
  <si>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</si>
  <si>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</si>
  <si>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</si>
  <si>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</si>
  <si>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</si>
  <si>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</si>
  <si>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</si>
  <si>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</si>
  <si>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</si>
  <si>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</si>
  <si>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</si>
  <si>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</si>
  <si>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</si>
  <si>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</si>
  <si>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</si>
  <si>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</si>
  <si>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</si>
  <si>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</si>
  <si>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</si>
  <si>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</si>
  <si>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</si>
  <si>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</si>
  <si>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</si>
  <si>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</si>
  <si>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</si>
  <si>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</si>
  <si>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</si>
  <si>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</si>
  <si>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</si>
  <si>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</si>
  <si>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</si>
  <si>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</si>
  <si>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</si>
  <si>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</si>
  <si>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</si>
  <si>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</si>
  <si>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</si>
  <si>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</si>
  <si>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</si>
  <si>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</si>
  <si>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</si>
  <si>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</si>
  <si>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</si>
  <si>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</si>
  <si>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</si>
  <si>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</si>
  <si>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</si>
  <si>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</si>
  <si>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</si>
  <si>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</si>
  <si>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</si>
  <si>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</si>
  <si>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</si>
  <si>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</si>
  <si>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</si>
  <si>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</si>
  <si>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</si>
  <si>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</si>
  <si>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</si>
  <si>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</si>
  <si>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</si>
  <si>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</si>
  <si>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</si>
  <si>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</si>
  <si>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</si>
  <si>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</si>
  <si>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</si>
  <si>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</si>
  <si>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</si>
  <si>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</si>
  <si>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</si>
  <si>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</si>
  <si>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</si>
  <si>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</si>
  <si>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</si>
  <si>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</si>
  <si>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</si>
  <si>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</si>
  <si>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</si>
  <si>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</si>
  <si>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</si>
  <si>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</si>
  <si>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</si>
  <si>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</si>
  <si>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</si>
  <si>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</si>
  <si>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</si>
  <si>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</si>
  <si>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</si>
  <si>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</si>
  <si>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</si>
  <si>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</si>
  <si>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</si>
  <si>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</si>
  <si>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</si>
  <si>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</si>
  <si>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</si>
  <si>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</si>
  <si>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</si>
  <si>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</si>
  <si>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</si>
  <si>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</si>
  <si>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</si>
  <si>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</si>
  <si>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</si>
  <si>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</si>
  <si>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</si>
  <si>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</si>
  <si>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</si>
  <si>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</si>
  <si>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</si>
  <si>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</si>
  <si>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</si>
  <si>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</si>
  <si>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</si>
  <si>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</si>
  <si>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</si>
  <si>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</si>
  <si>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</si>
  <si>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</si>
  <si>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</si>
  <si>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</si>
  <si>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</si>
  <si>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</si>
  <si>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</si>
  <si>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</si>
  <si>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</si>
  <si>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</si>
  <si>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</si>
  <si>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</si>
  <si>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</si>
  <si>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</si>
  <si>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</si>
  <si>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</si>
  <si>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</si>
  <si>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</si>
  <si>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</si>
  <si>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</si>
  <si>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</si>
  <si>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</si>
  <si>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</si>
  <si>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</si>
  <si>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</si>
  <si>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</si>
  <si>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</si>
  <si>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</si>
  <si>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</si>
  <si>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</si>
  <si>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</si>
  <si>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</si>
  <si>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</si>
  <si>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</si>
  <si>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</si>
  <si>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</si>
  <si>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</si>
  <si>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</si>
  <si>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</si>
  <si>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</si>
  <si>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</si>
  <si>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</si>
  <si>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</si>
  <si>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</si>
  <si>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</si>
  <si>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</si>
  <si>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</si>
  <si>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</si>
  <si>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</si>
  <si>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</si>
  <si>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</si>
  <si>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</si>
  <si>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</si>
  <si>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</si>
  <si>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</si>
  <si>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</si>
  <si>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</si>
  <si>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</si>
  <si>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</si>
  <si>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</si>
  <si>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</si>
  <si>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</si>
  <si>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</si>
  <si>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</si>
  <si>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</si>
  <si>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</si>
  <si>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</si>
  <si>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</si>
  <si>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</si>
  <si>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</si>
  <si>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</si>
  <si>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</si>
  <si>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</si>
  <si>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</si>
  <si>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</si>
  <si>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</si>
  <si>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</si>
  <si>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</si>
  <si>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</si>
  <si>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</si>
  <si>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</si>
  <si>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</si>
  <si>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</si>
  <si>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</si>
  <si>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</si>
  <si>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</si>
  <si>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</si>
  <si>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</si>
  <si>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</si>
  <si>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</si>
  <si>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</si>
  <si>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</si>
  <si>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</si>
  <si>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</si>
  <si>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</si>
  <si>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</si>
  <si>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</si>
  <si>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</si>
  <si>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</si>
  <si>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</si>
  <si>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</si>
  <si>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</si>
  <si>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</si>
  <si>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</si>
  <si>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</si>
  <si>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</si>
  <si>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</si>
  <si>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</si>
  <si>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</si>
  <si>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</si>
  <si>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</si>
  <si>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</si>
  <si>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</si>
  <si>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</si>
  <si>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</si>
  <si>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</si>
  <si>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</si>
  <si>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</si>
  <si>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</si>
  <si>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</si>
  <si>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</si>
  <si>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</si>
  <si>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</si>
  <si>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</si>
  <si>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</si>
  <si>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</si>
  <si>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</si>
  <si>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</si>
  <si>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</si>
  <si>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</si>
  <si>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</si>
  <si>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</si>
  <si>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</si>
  <si>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</si>
  <si>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</si>
  <si>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</si>
  <si>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</si>
  <si>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</si>
  <si>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</si>
  <si>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</si>
  <si>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</si>
  <si>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</si>
  <si>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</si>
  <si>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</si>
  <si>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</si>
  <si>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</si>
  <si>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</si>
  <si>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</si>
  <si>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</si>
  <si>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</si>
  <si>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</si>
  <si>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</si>
  <si>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</si>
  <si>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</si>
  <si>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</si>
  <si>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</si>
  <si>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</si>
  <si>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</si>
  <si>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</si>
  <si>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</si>
  <si>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</si>
  <si>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</si>
  <si>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</si>
  <si>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</si>
  <si>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</si>
  <si>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</si>
  <si>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</si>
  <si>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</si>
  <si>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</si>
  <si>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</si>
  <si>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</si>
  <si>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</si>
  <si>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</si>
  <si>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</si>
  <si>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</si>
  <si>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</si>
  <si>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</si>
  <si>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</si>
  <si>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</si>
  <si>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</si>
  <si>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</si>
  <si>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</si>
  <si>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</si>
  <si>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</si>
  <si>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</si>
  <si>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</si>
  <si>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</si>
  <si>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</si>
  <si>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</si>
  <si>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</si>
  <si>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</si>
  <si>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</si>
  <si>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</si>
  <si>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</si>
  <si>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</si>
  <si>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</si>
  <si>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</si>
  <si>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</si>
  <si>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</si>
  <si>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</si>
  <si>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</si>
  <si>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</si>
  <si>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</si>
  <si>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</si>
  <si>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</si>
  <si>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</si>
  <si>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</si>
  <si>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</si>
  <si>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</si>
  <si>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</si>
  <si>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</si>
  <si>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</si>
  <si>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</si>
  <si>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</si>
  <si>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</si>
  <si>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</si>
  <si>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</si>
  <si>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</si>
  <si>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</si>
  <si>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</si>
  <si>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</si>
  <si>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</si>
  <si>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</si>
  <si>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</si>
  <si>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</si>
  <si>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</si>
  <si>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</si>
  <si>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</si>
  <si>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</si>
  <si>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</si>
  <si>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</si>
  <si>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</si>
  <si>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</si>
  <si>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</si>
  <si>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</si>
  <si>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</si>
  <si>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</si>
  <si>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</si>
  <si>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</si>
  <si>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</si>
  <si>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</si>
  <si>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</si>
  <si>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</si>
  <si>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</si>
  <si>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</si>
  <si>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</si>
  <si>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</si>
  <si>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</si>
  <si>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</si>
  <si>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</si>
  <si>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</si>
  <si>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</si>
  <si>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</si>
  <si>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</si>
  <si>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</si>
  <si>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</si>
  <si>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</si>
  <si>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</si>
  <si>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</si>
  <si>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</si>
  <si>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</si>
  <si>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</si>
  <si>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</si>
  <si>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</si>
  <si>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</si>
  <si>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</si>
  <si>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</si>
  <si>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</si>
  <si>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</si>
  <si>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</si>
  <si>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</si>
  <si>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</si>
  <si>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</si>
  <si>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</si>
  <si>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</si>
  <si>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</si>
  <si>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</si>
  <si>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</si>
  <si>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</si>
  <si>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</si>
  <si>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</si>
  <si>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</si>
  <si>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</si>
  <si>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</si>
  <si>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</si>
  <si>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</si>
  <si>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</si>
  <si>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</si>
  <si>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</si>
  <si>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</si>
  <si>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</si>
  <si>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</si>
  <si>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</si>
  <si>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</si>
  <si>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</si>
  <si>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</si>
  <si>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</si>
  <si>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</si>
  <si>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</si>
  <si>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</si>
  <si>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</si>
  <si>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</si>
  <si>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</si>
  <si>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</si>
  <si>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</si>
  <si>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</si>
  <si>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</si>
  <si>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</si>
  <si>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</si>
  <si>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</si>
  <si>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</si>
  <si>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</si>
  <si>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</si>
  <si>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</si>
  <si>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</si>
  <si>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</si>
  <si>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</si>
  <si>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</si>
  <si>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</si>
  <si>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</si>
  <si>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</si>
  <si>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</si>
  <si>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</si>
  <si>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</si>
  <si>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</si>
  <si>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</si>
  <si>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</si>
  <si>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</si>
  <si>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</si>
  <si>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</si>
  <si>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</si>
  <si>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</si>
  <si>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</si>
  <si>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</si>
  <si>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</si>
  <si>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</si>
  <si>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</si>
  <si>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</si>
  <si>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</si>
  <si>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</si>
  <si>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</si>
  <si>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</si>
  <si>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</si>
  <si>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</si>
  <si>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</si>
  <si>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</si>
  <si>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</si>
  <si>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</si>
  <si>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</si>
  <si>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</si>
  <si>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</si>
  <si>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</si>
  <si>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</si>
  <si>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</si>
  <si>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</si>
  <si>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</si>
  <si>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</si>
  <si>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</si>
  <si>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</si>
  <si>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</si>
  <si>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</si>
  <si>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</si>
  <si>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</si>
  <si>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</si>
  <si>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</si>
  <si>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</si>
  <si>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</si>
  <si>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</si>
  <si>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</si>
  <si>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</si>
  <si>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</si>
  <si>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</si>
  <si>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</si>
  <si>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</si>
  <si>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</si>
  <si>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</si>
  <si>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</si>
  <si>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</si>
  <si>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</si>
  <si>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</si>
  <si>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</si>
  <si>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</si>
  <si>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</si>
  <si>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</si>
  <si>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</si>
  <si>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</si>
  <si>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</si>
  <si>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</si>
  <si>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</si>
  <si>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</si>
  <si>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</si>
  <si>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</si>
  <si>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</si>
  <si>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</si>
  <si>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</si>
  <si>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</si>
  <si>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</si>
  <si>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</si>
  <si>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</si>
  <si>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</si>
  <si>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</si>
  <si>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</si>
  <si>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</si>
  <si>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</si>
  <si>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</si>
  <si>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</si>
  <si>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</si>
  <si>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</si>
  <si>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</si>
  <si>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</si>
  <si>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</si>
  <si>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</si>
  <si>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</si>
  <si>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</si>
  <si>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</si>
  <si>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</si>
  <si>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</si>
  <si>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</si>
  <si>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</si>
  <si>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</si>
  <si>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</si>
  <si>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</si>
  <si>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</si>
  <si>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</si>
  <si>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</si>
  <si>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</si>
  <si>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</si>
  <si>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</si>
  <si>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</si>
  <si>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</si>
  <si>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</si>
  <si>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</si>
  <si>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</si>
  <si>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</si>
  <si>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</si>
  <si>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</si>
  <si>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</si>
  <si>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</si>
  <si>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</si>
  <si>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</si>
  <si>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</si>
  <si>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</si>
  <si>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</si>
  <si>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</si>
  <si>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</si>
  <si>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</si>
  <si>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</si>
  <si>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</si>
  <si>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</si>
  <si>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</si>
  <si>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</si>
  <si>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</si>
  <si>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</si>
  <si>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</si>
  <si>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</si>
  <si>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</si>
  <si>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</si>
  <si>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</si>
  <si>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</si>
  <si>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</si>
  <si>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</si>
  <si>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</si>
  <si>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</si>
  <si>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</si>
  <si>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</si>
  <si>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</si>
  <si>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</si>
  <si>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</si>
  <si>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</si>
  <si>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</si>
  <si>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</si>
  <si>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</si>
  <si>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</si>
  <si>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</si>
  <si>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</si>
  <si>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</si>
  <si>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</si>
  <si>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</si>
  <si>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</si>
  <si>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</si>
  <si>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</si>
  <si>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</si>
  <si>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</si>
  <si>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</si>
  <si>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</si>
  <si>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</si>
  <si>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</si>
  <si>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</si>
  <si>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</si>
  <si>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</si>
  <si>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</si>
  <si>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</si>
  <si>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</si>
  <si>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</si>
  <si>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</si>
  <si>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</si>
  <si>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</si>
  <si>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</si>
  <si>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</si>
  <si>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</si>
  <si>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</si>
  <si>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</si>
  <si>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</si>
  <si>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</si>
  <si>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</si>
  <si>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</si>
  <si>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</si>
  <si>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</si>
  <si>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</si>
  <si>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</si>
  <si>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</si>
  <si>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</si>
  <si>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</si>
  <si>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</si>
  <si>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</si>
  <si>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</si>
  <si>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</si>
  <si>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</si>
  <si>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</si>
  <si>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</si>
  <si>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</si>
  <si>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</si>
  <si>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</si>
  <si>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</si>
  <si>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</si>
  <si>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</si>
  <si>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</si>
  <si>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</si>
  <si>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</si>
  <si>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</si>
  <si>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</si>
  <si>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</si>
  <si>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</si>
  <si>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</si>
  <si>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</si>
  <si>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</si>
  <si>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</si>
  <si>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</si>
  <si>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</si>
  <si>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</si>
  <si>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</si>
  <si>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</si>
  <si>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</si>
  <si>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</si>
  <si>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</si>
  <si>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</si>
  <si>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</si>
  <si>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</si>
  <si>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</si>
  <si>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</si>
  <si>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</si>
  <si>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</si>
  <si>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</si>
  <si>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</si>
  <si>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</si>
  <si>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</si>
  <si>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</si>
  <si>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</si>
  <si>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</si>
  <si>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</si>
  <si>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</si>
  <si>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</si>
  <si>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</si>
  <si>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</si>
  <si>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</si>
  <si>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</si>
  <si>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</si>
  <si>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</si>
  <si>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</si>
  <si>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</si>
  <si>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</si>
  <si>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</si>
  <si>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</si>
  <si>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</si>
  <si>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</si>
  <si>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</si>
  <si>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</si>
  <si>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</si>
  <si>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</si>
  <si>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</si>
  <si>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</si>
  <si>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</si>
  <si>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</si>
  <si>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</si>
  <si>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</si>
  <si>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</si>
  <si>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</si>
  <si>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</si>
  <si>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</si>
  <si>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</si>
  <si>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</si>
  <si>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</si>
  <si>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</si>
  <si>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</si>
  <si>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</si>
  <si>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</si>
  <si>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</si>
  <si>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</si>
  <si>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</si>
  <si>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</si>
  <si>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</si>
  <si>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</si>
  <si>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</si>
  <si>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</si>
  <si>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</si>
  <si>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</si>
  <si>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</si>
  <si>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</si>
  <si>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</si>
  <si>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</si>
  <si>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</si>
  <si>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</si>
  <si>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</si>
  <si>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</si>
  <si>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</si>
  <si>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</si>
  <si>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</si>
  <si>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</si>
  <si>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</si>
  <si>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</si>
  <si>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</si>
  <si>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</si>
  <si>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</si>
  <si>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</si>
  <si>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</si>
  <si>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</si>
  <si>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</si>
  <si>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</si>
  <si>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</si>
  <si>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</si>
  <si>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</si>
  <si>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</si>
  <si>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</si>
  <si>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</si>
  <si>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</si>
  <si>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</si>
  <si>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</si>
  <si>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</si>
  <si>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</si>
  <si>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</si>
  <si>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</si>
  <si>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</si>
  <si>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</si>
  <si>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</si>
  <si>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</si>
  <si>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</si>
  <si>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</si>
  <si>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</si>
  <si>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</si>
  <si>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</si>
  <si>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</si>
  <si>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</si>
  <si>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</si>
  <si>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</si>
  <si>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</si>
  <si>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</si>
  <si>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</si>
  <si>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</si>
  <si>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</si>
  <si>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</si>
  <si>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</si>
  <si>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</si>
  <si>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</si>
  <si>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</si>
  <si>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</si>
  <si>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</si>
  <si>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</si>
  <si>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</si>
  <si>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</si>
  <si>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</si>
  <si>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</si>
  <si>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</si>
  <si>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</si>
  <si>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</si>
  <si>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</si>
  <si>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</si>
  <si>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</si>
  <si>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</si>
  <si>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</si>
  <si>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</si>
  <si>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</si>
  <si>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</si>
  <si>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</si>
  <si>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</si>
  <si>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</si>
  <si>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</si>
  <si>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</si>
  <si>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</si>
  <si>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</si>
  <si>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</si>
  <si>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</si>
  <si>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</si>
  <si>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</si>
  <si>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</si>
  <si>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</si>
  <si>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</si>
  <si>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</si>
  <si>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</si>
  <si>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</si>
  <si>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</si>
  <si>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</si>
  <si>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</si>
  <si>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</si>
  <si>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</si>
  <si>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</si>
  <si>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</si>
  <si>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</si>
  <si>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</si>
  <si>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</si>
  <si>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</si>
  <si>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</si>
  <si>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</si>
  <si>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</si>
  <si>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</si>
  <si>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</si>
  <si>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</si>
  <si>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</si>
  <si>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</si>
  <si>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</si>
  <si>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</si>
  <si>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</si>
  <si>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</si>
  <si>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</si>
  <si>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</si>
  <si>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</si>
  <si>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</si>
  <si>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</si>
  <si>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</si>
  <si>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</si>
  <si>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</si>
  <si>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</si>
  <si>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</si>
  <si>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</si>
  <si>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</si>
  <si>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</si>
  <si>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</si>
  <si>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</si>
  <si>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</si>
  <si>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</si>
  <si>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</si>
  <si>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</si>
  <si>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</si>
  <si>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</si>
  <si>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</si>
  <si>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</si>
  <si>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</si>
  <si>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</si>
  <si>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</si>
  <si>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</si>
  <si>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</si>
  <si>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</si>
  <si>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</si>
  <si>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</si>
  <si>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</si>
  <si>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</si>
  <si>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</si>
  <si>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</si>
  <si>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</si>
  <si>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</si>
  <si>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</si>
  <si>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</si>
  <si>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</si>
  <si>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</si>
  <si>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</si>
  <si>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</si>
  <si>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</si>
  <si>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</si>
  <si>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</si>
  <si>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</si>
  <si>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</si>
  <si>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</si>
  <si>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</si>
  <si>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</si>
  <si>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</si>
  <si>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</si>
  <si>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</si>
  <si>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</si>
  <si>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</si>
  <si>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</si>
  <si>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</si>
  <si>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</si>
  <si>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</si>
  <si>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</si>
  <si>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</si>
  <si>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</si>
  <si>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</si>
  <si>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</si>
  <si>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</si>
  <si>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</si>
  <si>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</si>
  <si>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</si>
  <si>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</si>
  <si>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</si>
  <si>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</si>
  <si>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</si>
  <si>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</si>
  <si>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</si>
  <si>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</si>
  <si>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</si>
  <si>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</si>
  <si>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</si>
  <si>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</si>
  <si>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</si>
  <si>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</si>
  <si>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</si>
  <si>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</si>
  <si>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</si>
  <si>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</si>
  <si>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</si>
  <si>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</si>
  <si>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</si>
  <si>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</si>
  <si>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</si>
  <si>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</si>
  <si>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</si>
  <si>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</si>
  <si>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</si>
  <si>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</si>
  <si>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</si>
  <si>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</si>
  <si>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</si>
  <si>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</si>
  <si>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</si>
  <si>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</si>
  <si>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</si>
  <si>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</si>
  <si>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</si>
  <si>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</si>
  <si>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</si>
  <si>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</si>
  <si>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</si>
  <si>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</si>
  <si>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</si>
  <si>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</si>
  <si>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</si>
  <si>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</si>
  <si>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</si>
  <si>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</si>
  <si>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</si>
  <si>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</si>
  <si>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</si>
  <si>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</si>
  <si>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</si>
  <si>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</si>
  <si>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</si>
  <si>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</si>
  <si>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</si>
  <si>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</si>
  <si>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</si>
  <si>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</si>
  <si>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</si>
  <si>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</si>
  <si>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</si>
  <si>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</si>
  <si>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</si>
  <si>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</si>
  <si>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</si>
  <si>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</si>
  <si>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</si>
  <si>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</si>
  <si>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</si>
  <si>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</si>
  <si>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</si>
  <si>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</si>
  <si>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</si>
  <si>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</si>
  <si>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</si>
  <si>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</si>
  <si>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</si>
  <si>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</si>
  <si>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</si>
  <si>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</si>
  <si>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</si>
  <si>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</si>
  <si>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</si>
  <si>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</si>
  <si>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</si>
  <si>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</si>
  <si>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</si>
  <si>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</si>
  <si>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</si>
  <si>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</si>
  <si>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</si>
  <si>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</si>
  <si>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</si>
  <si>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</si>
  <si>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</si>
  <si>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</si>
  <si>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</si>
  <si>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</si>
  <si>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</si>
  <si>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</si>
  <si>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</si>
  <si>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</si>
  <si>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</si>
  <si>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</si>
  <si>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</si>
  <si>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</si>
  <si>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</si>
  <si>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</si>
  <si>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</si>
  <si>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</si>
  <si>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</si>
  <si>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</si>
  <si>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</si>
  <si>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</si>
  <si>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</si>
  <si>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</si>
  <si>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</si>
  <si>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</si>
  <si>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</si>
  <si>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</si>
  <si>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</si>
  <si>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</si>
  <si>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</si>
  <si>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</si>
  <si>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</si>
  <si>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</si>
  <si>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</si>
  <si>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</si>
  <si>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</si>
  <si>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</si>
  <si>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</si>
  <si>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</si>
  <si>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</si>
  <si>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</si>
  <si>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</si>
  <si>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</si>
  <si>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</si>
  <si>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</si>
  <si>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</si>
  <si>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</si>
  <si>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</si>
  <si>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</si>
  <si>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</si>
  <si>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</si>
  <si>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</si>
  <si>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</si>
  <si>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</si>
  <si>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</si>
  <si>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</si>
  <si>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</si>
  <si>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</si>
  <si>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</si>
  <si>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</si>
  <si>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</si>
  <si>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</si>
  <si>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</si>
  <si>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</si>
  <si>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</si>
  <si>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</si>
  <si>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</si>
  <si>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</si>
  <si>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</si>
  <si>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</si>
  <si>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</si>
  <si>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</si>
  <si>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</si>
  <si>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</si>
  <si>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</si>
  <si>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</si>
  <si>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</si>
  <si>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</si>
  <si>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</si>
  <si>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</si>
  <si>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</si>
  <si>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</si>
  <si>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</si>
  <si>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</si>
  <si>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</si>
  <si>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</si>
  <si>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</si>
  <si>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</si>
  <si>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</si>
  <si>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</si>
  <si>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</si>
  <si>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</si>
  <si>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</si>
  <si>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</si>
  <si>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</si>
  <si>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</si>
  <si>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</si>
  <si>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</si>
  <si>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</si>
  <si>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</si>
  <si>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</si>
  <si>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</si>
  <si>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</si>
  <si>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</si>
  <si>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</si>
  <si>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</si>
  <si>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</si>
  <si>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</si>
  <si>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</si>
  <si>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</si>
  <si>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</si>
  <si>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</si>
  <si>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</si>
  <si>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</si>
  <si>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</si>
  <si>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</si>
  <si>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</si>
  <si>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</si>
  <si>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</si>
  <si>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</si>
  <si>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</si>
  <si>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</si>
  <si>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</si>
  <si>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</si>
  <si>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</si>
  <si>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</si>
  <si>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</si>
  <si>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</si>
  <si>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</si>
  <si>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</si>
  <si>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</si>
  <si>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</si>
  <si>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</si>
  <si>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</si>
  <si>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</si>
  <si>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</si>
  <si>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</si>
  <si>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</si>
  <si>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</si>
  <si>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</si>
  <si>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</si>
  <si>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</si>
  <si>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</si>
  <si>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</si>
  <si>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</si>
  <si>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</si>
  <si>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</si>
  <si>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</si>
  <si>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</si>
  <si>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</si>
  <si>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</si>
  <si>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</si>
  <si>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</si>
  <si>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</si>
  <si>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</si>
  <si>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</si>
  <si>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</si>
  <si>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</si>
  <si>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</si>
  <si>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</si>
  <si>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</si>
  <si>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</si>
  <si>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</si>
  <si>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</si>
  <si>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</si>
  <si>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</si>
  <si>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</si>
  <si>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</si>
  <si>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</si>
  <si>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</si>
  <si>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</si>
  <si>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</si>
  <si>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</si>
  <si>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</si>
  <si>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</si>
  <si>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</si>
  <si>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</si>
  <si>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</si>
  <si>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</si>
  <si>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</si>
  <si>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</si>
  <si>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</si>
  <si>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</si>
  <si>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</si>
  <si>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</si>
  <si>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</si>
  <si>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</si>
  <si>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</si>
  <si>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</si>
  <si>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</si>
  <si>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</si>
  <si>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</si>
  <si>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</si>
  <si>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</si>
  <si>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</si>
  <si>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</si>
  <si>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</si>
  <si>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</si>
  <si>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</si>
  <si>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</si>
  <si>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</si>
  <si>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</si>
  <si>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</si>
  <si>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</si>
  <si>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</si>
  <si>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</si>
  <si>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</si>
  <si>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</si>
  <si>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</si>
  <si>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</si>
  <si>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</si>
  <si>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</si>
  <si>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</si>
  <si>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</si>
  <si>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</si>
  <si>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</si>
  <si>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</si>
  <si>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</si>
  <si>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</si>
  <si>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</si>
  <si>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</si>
  <si>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</si>
  <si>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</si>
  <si>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</si>
  <si>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</si>
  <si>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</si>
  <si>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</si>
  <si>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</si>
  <si>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</si>
  <si>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</si>
  <si>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</si>
  <si>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</si>
  <si>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</si>
  <si>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</si>
  <si>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</si>
  <si>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</si>
  <si>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</si>
  <si>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</si>
  <si>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</si>
  <si>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</si>
  <si>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</si>
  <si>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</si>
  <si>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</si>
  <si>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</si>
  <si>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</si>
  <si>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</si>
  <si>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</si>
  <si>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</si>
  <si>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</si>
  <si>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</si>
  <si>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</si>
  <si>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</si>
  <si>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</si>
  <si>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</si>
  <si>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</si>
  <si>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</si>
  <si>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</si>
  <si>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</si>
  <si>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</si>
  <si>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</si>
  <si>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</si>
  <si>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</si>
  <si>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</si>
  <si>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</si>
  <si>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</si>
  <si>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</si>
  <si>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</si>
  <si>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</si>
  <si>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</si>
  <si>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</si>
  <si>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</si>
  <si>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</si>
  <si>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</si>
  <si>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</si>
  <si>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</si>
  <si>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</si>
  <si>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</si>
  <si>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</si>
  <si>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</si>
  <si>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</si>
  <si>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</si>
  <si>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</si>
  <si>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</si>
  <si>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</si>
  <si>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</si>
  <si>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</si>
  <si>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</si>
  <si>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</si>
  <si>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</si>
  <si>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</si>
  <si>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</si>
  <si>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</si>
  <si>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</si>
  <si>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</si>
  <si>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</si>
  <si>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</si>
  <si>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</si>
  <si>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</si>
  <si>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</si>
  <si>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</si>
  <si>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</si>
  <si>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</si>
  <si>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</si>
  <si>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</si>
  <si>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</si>
  <si>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</si>
  <si>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</si>
  <si>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</si>
  <si>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</si>
  <si>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</si>
  <si>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</si>
  <si>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</si>
  <si>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</si>
  <si>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</si>
  <si>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</si>
  <si>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</si>
  <si>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</si>
  <si>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</si>
  <si>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</si>
  <si>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</si>
  <si>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</si>
  <si>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</si>
  <si>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</si>
  <si>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</si>
  <si>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</si>
  <si>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</si>
  <si>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</si>
  <si>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</si>
  <si>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</si>
  <si>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</si>
  <si>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</si>
  <si>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</si>
  <si>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</si>
  <si>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</si>
  <si>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</si>
  <si>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</si>
  <si>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</si>
  <si>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</si>
  <si>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</si>
  <si>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</si>
  <si>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</si>
  <si>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</si>
  <si>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</si>
  <si>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</si>
  <si>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</si>
  <si>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</si>
  <si>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</si>
  <si>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</si>
  <si>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</si>
  <si>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</si>
  <si>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</si>
  <si>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</si>
  <si>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</si>
  <si>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</si>
  <si>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</si>
  <si>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</si>
  <si>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</si>
  <si>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</si>
  <si>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</si>
  <si>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</si>
  <si>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</si>
  <si>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</si>
  <si>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</si>
  <si>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</si>
  <si>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</si>
  <si>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</si>
  <si>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</si>
  <si>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</si>
  <si>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</si>
  <si>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</si>
  <si>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</si>
  <si>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</si>
  <si>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</si>
  <si>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</si>
  <si>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</si>
  <si>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</si>
  <si>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</si>
  <si>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</si>
  <si>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</si>
  <si>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</si>
  <si>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</si>
  <si>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</si>
  <si>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</si>
  <si>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</si>
  <si>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</si>
  <si>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</si>
  <si>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</si>
  <si>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</si>
  <si>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</si>
  <si>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</si>
  <si>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</si>
  <si>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</si>
  <si>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</si>
  <si>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</si>
  <si>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</si>
  <si>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</si>
  <si>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</si>
  <si>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</si>
  <si>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</si>
  <si>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</si>
  <si>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</si>
  <si>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</si>
  <si>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</si>
  <si>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</si>
  <si>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</si>
  <si>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</si>
  <si>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</si>
  <si>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</si>
  <si>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</si>
  <si>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</si>
  <si>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</si>
  <si>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</si>
  <si>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</si>
  <si>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</si>
  <si>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</si>
  <si>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</si>
  <si>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</si>
  <si>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</si>
  <si>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</si>
  <si>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</si>
  <si>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</si>
  <si>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</si>
  <si>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</si>
  <si>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</si>
  <si>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</si>
  <si>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</si>
  <si>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</si>
  <si>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</si>
  <si>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</si>
  <si>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</si>
  <si>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</si>
  <si>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</si>
  <si>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</si>
  <si>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</si>
  <si>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</si>
  <si>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</si>
  <si>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</si>
  <si>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</si>
  <si>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</si>
  <si>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</si>
  <si>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</si>
  <si>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</si>
  <si>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</si>
  <si>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</si>
  <si>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</si>
  <si>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</si>
  <si>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</si>
  <si>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</si>
  <si>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</si>
  <si>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</si>
  <si>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</si>
  <si>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</si>
  <si>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</si>
  <si>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</si>
  <si>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</si>
  <si>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</si>
  <si>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</si>
  <si>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</si>
  <si>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</si>
  <si>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</si>
  <si>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</si>
  <si>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</si>
  <si>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</si>
  <si>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</si>
  <si>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</si>
  <si>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</si>
  <si>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</si>
  <si>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</si>
  <si>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</si>
  <si>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</si>
  <si>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</si>
  <si>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</si>
  <si>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</si>
  <si>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</si>
  <si>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</si>
  <si>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</si>
  <si>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</si>
  <si>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</si>
  <si>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</si>
  <si>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</si>
  <si>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</si>
  <si>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</si>
  <si>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</si>
  <si>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</si>
  <si>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</si>
  <si>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</si>
  <si>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</si>
  <si>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</si>
  <si>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</si>
  <si>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</si>
  <si>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</si>
  <si>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</si>
  <si>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</si>
  <si>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</si>
  <si>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</si>
  <si>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</si>
  <si>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</si>
  <si>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</si>
  <si>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</si>
  <si>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</si>
  <si>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</si>
  <si>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</si>
  <si>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</si>
  <si>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</si>
  <si>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</si>
  <si>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</si>
  <si>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</si>
  <si>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</si>
  <si>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</si>
  <si>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</si>
  <si>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</si>
  <si>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</si>
  <si>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</si>
  <si>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</si>
  <si>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</si>
  <si>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</si>
  <si>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</si>
  <si>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</si>
  <si>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</si>
  <si>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</si>
  <si>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</si>
  <si>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</si>
  <si>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</si>
  <si>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</si>
  <si>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</si>
  <si>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</si>
  <si>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</si>
  <si>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</si>
  <si>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</si>
  <si>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</si>
  <si>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</si>
  <si>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</si>
  <si>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</si>
  <si>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</si>
  <si>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</si>
  <si>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</si>
  <si>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</si>
  <si>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</si>
  <si>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</si>
  <si>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</si>
  <si>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</si>
  <si>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</si>
  <si>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</si>
  <si>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</si>
  <si>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</si>
  <si>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</si>
  <si>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</si>
  <si>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</si>
  <si>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</si>
  <si>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</si>
  <si>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</si>
  <si>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</si>
  <si>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</si>
  <si>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</si>
  <si>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</si>
  <si>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</si>
  <si>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</si>
  <si>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</si>
  <si>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</si>
  <si>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</si>
  <si>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</si>
  <si>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</si>
  <si>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</si>
  <si>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</si>
  <si>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</si>
  <si>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</si>
  <si>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</si>
  <si>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</si>
  <si>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</si>
  <si>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</si>
  <si>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</si>
  <si>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</si>
  <si>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</si>
  <si>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</si>
  <si>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</si>
  <si>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</si>
  <si>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</si>
  <si>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</si>
  <si>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</si>
  <si>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</si>
  <si>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</si>
  <si>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</si>
  <si>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</si>
  <si>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</si>
  <si>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</si>
  <si>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</si>
  <si>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</si>
  <si>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</si>
  <si>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</si>
  <si>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</si>
  <si>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</si>
  <si>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</si>
  <si>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</si>
  <si>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</si>
  <si>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</si>
  <si>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</si>
  <si>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</si>
  <si>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</si>
  <si>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</si>
  <si>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</si>
  <si>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</si>
  <si>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</si>
  <si>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</si>
  <si>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</si>
  <si>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</si>
  <si>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</si>
  <si>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</si>
  <si>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</si>
  <si>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</si>
  <si>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</si>
  <si>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</si>
  <si>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</si>
  <si>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</si>
  <si>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</si>
  <si>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</si>
  <si>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</si>
  <si>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</si>
  <si>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</si>
  <si>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</si>
  <si>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</si>
  <si>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</si>
  <si>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</si>
  <si>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</si>
  <si>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</si>
  <si>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</si>
  <si>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</si>
  <si>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</si>
  <si>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</si>
  <si>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</si>
  <si>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</si>
  <si>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</si>
  <si>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</si>
  <si>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</si>
  <si>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</si>
  <si>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</si>
  <si>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</si>
  <si>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</si>
  <si>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</si>
  <si>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</si>
  <si>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</si>
  <si>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</si>
  <si>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</si>
  <si>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</si>
  <si>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</si>
  <si>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</si>
  <si>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</si>
  <si>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</si>
  <si>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</si>
  <si>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</si>
  <si>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</si>
  <si>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</si>
  <si>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</si>
  <si>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</si>
  <si>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</si>
  <si>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</si>
  <si>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</si>
  <si>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</si>
  <si>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</si>
  <si>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</si>
  <si>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</si>
  <si>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</si>
  <si>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</si>
  <si>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</si>
  <si>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</si>
  <si>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</si>
  <si>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</si>
  <si>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</si>
  <si>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</si>
  <si>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</si>
  <si>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</si>
  <si>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</si>
  <si>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</si>
  <si>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</si>
  <si>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</si>
  <si>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</si>
  <si>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</si>
  <si>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</si>
  <si>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</si>
  <si>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</si>
  <si>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</si>
  <si>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</si>
  <si>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</si>
  <si>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</si>
  <si>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</si>
  <si>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</si>
  <si>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</si>
  <si>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</si>
  <si>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</si>
  <si>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</si>
  <si>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</si>
  <si>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</si>
  <si>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</si>
  <si>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</si>
  <si>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</si>
  <si>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</si>
  <si>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</si>
  <si>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</si>
  <si>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</si>
  <si>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</si>
  <si>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</si>
  <si>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</si>
  <si>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</si>
  <si>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</si>
  <si>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</si>
  <si>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</si>
  <si>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</si>
  <si>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</si>
  <si>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</si>
  <si>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</si>
  <si>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</si>
  <si>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</si>
  <si>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</si>
  <si>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</si>
  <si>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</si>
  <si>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</si>
  <si>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</si>
  <si>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</si>
  <si>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</si>
  <si>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</si>
  <si>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</si>
  <si>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</si>
  <si>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</si>
  <si>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</si>
  <si>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</si>
  <si>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</si>
  <si>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</si>
  <si>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</si>
  <si>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</si>
  <si>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</si>
  <si>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</si>
  <si>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</si>
  <si>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</si>
  <si>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</si>
  <si>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</si>
  <si>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</si>
  <si>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</si>
  <si>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</si>
  <si>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</si>
  <si>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</si>
  <si>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</si>
  <si>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</si>
  <si>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</si>
  <si>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</si>
  <si>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</si>
  <si>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</si>
  <si>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</si>
  <si>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</si>
  <si>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</si>
  <si>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</si>
  <si>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</si>
  <si>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</si>
  <si>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</si>
  <si>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</si>
  <si>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</si>
  <si>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</si>
  <si>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</si>
  <si>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</si>
  <si>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</si>
  <si>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</si>
  <si>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</si>
  <si>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</si>
  <si>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</si>
  <si>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</si>
  <si>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</si>
  <si>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</si>
  <si>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</si>
  <si>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</si>
  <si>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</si>
  <si>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</si>
  <si>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</si>
  <si>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</si>
  <si>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</si>
  <si>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</si>
  <si>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</si>
  <si>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</si>
  <si>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</si>
  <si>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</si>
  <si>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</si>
  <si>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</si>
  <si>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</si>
  <si>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</si>
  <si>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</si>
  <si>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</si>
  <si>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</si>
  <si>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</si>
  <si>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</si>
  <si>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</si>
  <si>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</si>
  <si>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</si>
  <si>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</si>
  <si>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</si>
  <si>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</si>
  <si>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</si>
  <si>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</si>
  <si>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</si>
  <si>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</si>
  <si>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</si>
  <si>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</si>
  <si>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</si>
  <si>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</si>
  <si>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</si>
  <si>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</si>
  <si>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</si>
  <si>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</si>
  <si>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</si>
  <si>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</si>
  <si>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</si>
  <si>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</si>
  <si>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</si>
  <si>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</si>
  <si>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</si>
  <si>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</si>
  <si>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</si>
  <si>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</si>
  <si>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</si>
  <si>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</si>
  <si>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</si>
  <si>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</si>
  <si>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</si>
  <si>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</si>
  <si>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</si>
  <si>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</si>
  <si>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</si>
  <si>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</si>
  <si>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</si>
  <si>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</si>
  <si>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</si>
  <si>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</si>
  <si>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</si>
  <si>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</si>
  <si>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</si>
  <si>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</si>
  <si>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</si>
  <si>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</si>
  <si>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</si>
  <si>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</si>
  <si>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</si>
  <si>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</si>
  <si>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</si>
  <si>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</si>
  <si>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</si>
  <si>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</si>
  <si>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</si>
  <si>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</si>
  <si>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</si>
  <si>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</si>
  <si>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</si>
  <si>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</si>
  <si>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</si>
  <si>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</si>
  <si>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</si>
  <si>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</si>
  <si>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</si>
  <si>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</si>
  <si>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</si>
  <si>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</si>
  <si>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</si>
  <si>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</si>
  <si>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</si>
  <si>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</si>
  <si>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</si>
  <si>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</si>
  <si>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</si>
  <si>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</si>
  <si>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</si>
  <si>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</si>
  <si>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</si>
  <si>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</si>
  <si>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</si>
  <si>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</si>
  <si>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</si>
  <si>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</si>
  <si>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</si>
  <si>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</si>
  <si>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</si>
  <si>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</si>
  <si>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</si>
  <si>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</si>
  <si>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</si>
  <si>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</si>
  <si>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</si>
  <si>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</si>
  <si>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</si>
  <si>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</si>
  <si>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</si>
  <si>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</si>
  <si>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</si>
  <si>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</si>
  <si>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</si>
  <si>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</si>
  <si>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</si>
  <si>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</si>
  <si>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</si>
  <si>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</si>
  <si>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</si>
  <si>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</si>
  <si>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</si>
  <si>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</si>
  <si>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</si>
  <si>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</si>
  <si>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</si>
  <si>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</si>
  <si>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</si>
  <si>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</si>
  <si>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</si>
  <si>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</si>
  <si>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</si>
  <si>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</si>
  <si>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</si>
  <si>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</si>
  <si>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</si>
  <si>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</si>
  <si>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</si>
  <si>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</si>
  <si>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</si>
  <si>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</si>
  <si>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</si>
  <si>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</si>
  <si>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</si>
  <si>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</si>
  <si>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</si>
  <si>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</si>
  <si>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</si>
  <si>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</si>
  <si>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</si>
  <si>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</si>
  <si>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</si>
  <si>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</si>
  <si>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</si>
  <si>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</si>
  <si>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</si>
  <si>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</si>
  <si>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</si>
  <si>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</si>
  <si>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</si>
  <si>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</si>
  <si>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</si>
  <si>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</si>
  <si>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</si>
  <si>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</si>
  <si>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</si>
  <si>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</si>
  <si>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</si>
  <si>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</si>
  <si>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</si>
  <si>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</si>
  <si>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</si>
  <si>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</si>
  <si>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</si>
  <si>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</si>
  <si>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</si>
  <si>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</si>
  <si>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</si>
  <si>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</si>
  <si>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</si>
  <si>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</si>
  <si>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</si>
  <si>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</si>
  <si>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</si>
  <si>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</si>
  <si>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</si>
  <si>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</si>
  <si>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</si>
  <si>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</si>
  <si>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</si>
  <si>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</si>
  <si>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</si>
  <si>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</si>
  <si>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</si>
  <si>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</si>
  <si>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</si>
  <si>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</si>
  <si>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</si>
  <si>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</si>
  <si>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</si>
  <si>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</si>
  <si>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</si>
  <si>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</si>
  <si>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</si>
  <si>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</si>
  <si>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</si>
  <si>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</si>
  <si>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</si>
  <si>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</si>
  <si>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</si>
  <si>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</si>
  <si>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</si>
  <si>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</si>
  <si>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</si>
  <si>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</si>
  <si>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</si>
  <si>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</si>
  <si>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</si>
  <si>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</si>
  <si>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</si>
  <si>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</si>
  <si>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</si>
  <si>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</si>
  <si>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</si>
  <si>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</si>
  <si>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</si>
  <si>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</si>
  <si>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</si>
  <si>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</si>
  <si>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</si>
  <si>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</si>
  <si>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</si>
  <si>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</si>
  <si>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</si>
  <si>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</si>
  <si>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</si>
  <si>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</si>
  <si>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</si>
  <si>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</si>
  <si>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</si>
  <si>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</si>
  <si>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</si>
  <si>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</si>
  <si>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</si>
  <si>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</si>
  <si>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</si>
  <si>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</si>
  <si>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</si>
  <si>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</si>
  <si>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</si>
  <si>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</si>
  <si>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</si>
  <si>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</si>
  <si>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</si>
  <si>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</si>
  <si>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</si>
  <si>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</si>
  <si>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</si>
  <si>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</si>
  <si>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</si>
  <si>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</si>
  <si>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</si>
  <si>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</si>
  <si>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</si>
  <si>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</si>
  <si>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</si>
  <si>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</si>
  <si>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</si>
  <si>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</si>
  <si>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</si>
  <si>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</si>
  <si>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</si>
  <si>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</si>
  <si>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</si>
  <si>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</si>
  <si>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</si>
  <si>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</si>
  <si>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</si>
  <si>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</si>
  <si>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</si>
  <si>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</si>
  <si>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</si>
  <si>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</si>
  <si>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</si>
  <si>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</si>
  <si>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</si>
  <si>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</si>
  <si>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</si>
  <si>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</si>
  <si>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</si>
  <si>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</si>
  <si>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</si>
  <si>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</si>
  <si>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</si>
  <si>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</si>
  <si>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</si>
  <si>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</si>
  <si>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</si>
  <si>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</si>
  <si>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</si>
  <si>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</si>
  <si>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</si>
  <si>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</si>
  <si>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</si>
  <si>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</si>
  <si>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</si>
  <si>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</si>
  <si>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</si>
  <si>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</si>
  <si>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</si>
  <si>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</si>
  <si>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</si>
  <si>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</si>
  <si>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</si>
  <si>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</si>
  <si>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</si>
  <si>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</si>
  <si>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</si>
  <si>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</si>
  <si>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</si>
  <si>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</si>
  <si>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</si>
  <si>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</si>
  <si>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</si>
  <si>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</si>
  <si>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</si>
  <si>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</si>
  <si>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</si>
  <si>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</si>
  <si>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</si>
  <si>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</si>
  <si>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</si>
  <si>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</si>
  <si>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</si>
  <si>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</si>
  <si>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</si>
  <si>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</si>
  <si>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</si>
  <si>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</si>
  <si>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</si>
  <si>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</si>
  <si>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</si>
  <si>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</si>
  <si>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</si>
  <si>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</si>
  <si>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</si>
  <si>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</si>
  <si>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</si>
  <si>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</si>
  <si>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</si>
  <si>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</si>
  <si>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</si>
  <si>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</si>
  <si>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</si>
  <si>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</si>
  <si>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</si>
  <si>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</si>
  <si>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</si>
  <si>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</si>
  <si>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</si>
  <si>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</si>
  <si>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</si>
  <si>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</si>
  <si>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</si>
  <si>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</si>
  <si>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</si>
  <si>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</si>
  <si>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</si>
  <si>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</si>
  <si>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</si>
  <si>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</si>
  <si>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</si>
  <si>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</si>
  <si>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</si>
  <si>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</si>
  <si>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</si>
  <si>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</si>
  <si>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</si>
  <si>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</si>
  <si>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</si>
  <si>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</si>
  <si>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</si>
  <si>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</si>
  <si>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</si>
  <si>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</si>
  <si>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</si>
  <si>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</si>
  <si>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</si>
  <si>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</si>
  <si>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</si>
  <si>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</si>
  <si>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</si>
  <si>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</si>
  <si>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</si>
  <si>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</si>
  <si>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</si>
  <si>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</si>
  <si>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</si>
  <si>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</si>
  <si>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</si>
  <si>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</si>
  <si>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</si>
  <si>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</si>
  <si>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</si>
  <si>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</si>
  <si>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</si>
  <si>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</si>
  <si>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</si>
  <si>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</si>
  <si>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</si>
  <si>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</si>
  <si>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</si>
  <si>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</si>
  <si>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</si>
  <si>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</si>
  <si>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</si>
  <si>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</si>
  <si>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</si>
  <si>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</si>
  <si>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</si>
  <si>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</si>
  <si>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</si>
  <si>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</si>
  <si>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</si>
  <si>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</si>
  <si>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</si>
  <si>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</si>
  <si>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</si>
  <si>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</si>
  <si>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</si>
  <si>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</si>
  <si>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</si>
  <si>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</si>
  <si>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</si>
  <si>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</si>
  <si>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</si>
  <si>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</si>
  <si>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</si>
  <si>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</si>
  <si>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</si>
  <si>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</si>
  <si>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</si>
  <si>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</si>
  <si>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</si>
  <si>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</si>
  <si>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</si>
  <si>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</si>
  <si>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</si>
  <si>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</si>
  <si>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</si>
  <si>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</si>
  <si>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</si>
  <si>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</si>
  <si>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</si>
  <si>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</si>
  <si>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</si>
  <si>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</si>
  <si>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</si>
  <si>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</si>
  <si>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</si>
  <si>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</si>
  <si>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</si>
  <si>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</si>
  <si>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</si>
  <si>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</si>
  <si>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</si>
  <si>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</si>
  <si>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</si>
  <si>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</si>
  <si>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</si>
  <si>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</si>
  <si>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</si>
  <si>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</si>
  <si>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</si>
  <si>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</si>
  <si>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</si>
  <si>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</si>
  <si>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</si>
  <si>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</si>
  <si>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</si>
  <si>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</si>
  <si>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</si>
  <si>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</si>
  <si>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</si>
  <si>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</si>
  <si>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</si>
  <si>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</si>
  <si>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</si>
  <si>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</si>
  <si>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</si>
  <si>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</si>
  <si>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</si>
  <si>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</si>
  <si>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</si>
  <si>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</si>
  <si>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</si>
  <si>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</si>
  <si>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</si>
  <si>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</si>
  <si>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</si>
  <si>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</si>
  <si>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</si>
  <si>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</si>
  <si>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</si>
  <si>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</si>
  <si>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</si>
  <si>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</si>
  <si>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</si>
  <si>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</si>
  <si>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</si>
  <si>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</si>
  <si>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</si>
  <si>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</si>
  <si>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</si>
  <si>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</si>
  <si>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</si>
  <si>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</si>
  <si>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</si>
  <si>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</si>
  <si>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</si>
  <si>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</si>
  <si>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</si>
  <si>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</si>
  <si>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</si>
  <si>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</si>
  <si>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</si>
  <si>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</si>
  <si>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</si>
  <si>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</si>
  <si>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</si>
  <si>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</si>
  <si>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</si>
  <si>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</si>
  <si>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</si>
  <si>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</si>
  <si>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</si>
  <si>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</si>
  <si>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</si>
  <si>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</si>
  <si>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</si>
  <si>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</si>
  <si>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</si>
  <si>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</si>
  <si>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</si>
  <si>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</si>
  <si>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</si>
  <si>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</si>
  <si>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</si>
  <si>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</si>
  <si>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</si>
  <si>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</si>
  <si>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</si>
  <si>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</si>
  <si>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</si>
  <si>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</si>
  <si>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</si>
  <si>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</si>
  <si>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</si>
  <si>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</si>
  <si>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</si>
  <si>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</si>
  <si>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</si>
  <si>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</si>
  <si>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</si>
  <si>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</si>
  <si>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</si>
  <si>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</si>
  <si>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</si>
  <si>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</si>
  <si>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</si>
  <si>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</si>
  <si>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</si>
  <si>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</si>
  <si>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</si>
  <si>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</si>
  <si>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</si>
  <si>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</si>
  <si>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</si>
  <si>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</si>
  <si>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</si>
  <si>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</si>
  <si>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</si>
  <si>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</si>
  <si>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</si>
  <si>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</si>
  <si>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</si>
  <si>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</si>
  <si>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</si>
  <si>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</si>
  <si>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</si>
  <si>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</si>
  <si>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</si>
  <si>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</si>
  <si>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</si>
  <si>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</si>
  <si>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</si>
  <si>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</si>
  <si>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</si>
  <si>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</si>
  <si>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</si>
  <si>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</si>
  <si>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</si>
  <si>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</si>
  <si>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</si>
  <si>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</si>
  <si>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</si>
  <si>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</si>
  <si>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</si>
  <si>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</si>
  <si>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</si>
  <si>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</si>
  <si>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</si>
  <si>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</si>
  <si>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</si>
  <si>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</si>
  <si>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</si>
  <si>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</si>
  <si>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</si>
  <si>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</si>
  <si>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</si>
  <si>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</si>
  <si>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</si>
  <si>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</si>
  <si>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</si>
  <si>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</si>
  <si>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</si>
  <si>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</si>
  <si>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</si>
  <si>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</si>
  <si>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</si>
  <si>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</si>
  <si>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</si>
  <si>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</si>
  <si>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</si>
  <si>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</si>
  <si>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</si>
  <si>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</si>
  <si>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</si>
  <si>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</si>
  <si>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</si>
  <si>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</si>
  <si>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</si>
  <si>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</si>
  <si>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</si>
  <si>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</si>
  <si>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</si>
  <si>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</si>
  <si>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</si>
  <si>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</si>
  <si>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</si>
  <si>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</si>
  <si>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</si>
  <si>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</si>
  <si>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</si>
  <si>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</si>
  <si>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</si>
  <si>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</si>
  <si>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</si>
  <si>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</si>
  <si>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</si>
  <si>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</si>
  <si>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</si>
  <si>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</si>
  <si>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</si>
  <si>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</si>
  <si>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</si>
  <si>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</si>
  <si>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</si>
  <si>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</si>
  <si>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</si>
  <si>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</si>
  <si>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</si>
  <si>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</si>
  <si>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</si>
  <si>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</si>
  <si>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</si>
  <si>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</si>
  <si>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</si>
  <si>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</si>
  <si>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</si>
  <si>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</si>
  <si>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</si>
  <si>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</si>
  <si>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</si>
  <si>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</si>
  <si>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</si>
  <si>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</si>
  <si>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</si>
  <si>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</si>
  <si>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</si>
  <si>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</si>
  <si>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</si>
  <si>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</si>
  <si>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</si>
  <si>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</si>
  <si>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</si>
  <si>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</si>
  <si>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</si>
  <si>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</si>
  <si>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</si>
  <si>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</si>
  <si>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</si>
  <si>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</si>
  <si>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</si>
  <si>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</si>
  <si>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</si>
  <si>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</si>
  <si>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</si>
  <si>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</si>
  <si>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</si>
  <si>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</si>
  <si>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</si>
  <si>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</si>
  <si>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</si>
  <si>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</si>
  <si>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</si>
  <si>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</si>
  <si>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</si>
  <si>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</si>
  <si>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</si>
  <si>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</si>
  <si>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</si>
  <si>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</si>
  <si>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</si>
  <si>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</si>
  <si>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</si>
  <si>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</si>
  <si>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</si>
  <si>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</si>
  <si>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</si>
  <si>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</si>
  <si>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</si>
  <si>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</si>
  <si>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</si>
  <si>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</si>
  <si>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</si>
  <si>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</si>
  <si>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</si>
  <si>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</si>
  <si>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</si>
  <si>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</si>
  <si>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</si>
  <si>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</si>
  <si>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</si>
  <si>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</si>
  <si>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</si>
  <si>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</si>
  <si>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</si>
  <si>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</si>
  <si>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</si>
  <si>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</si>
  <si>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</si>
  <si>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</si>
  <si>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</si>
  <si>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</si>
  <si>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</si>
  <si>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</si>
  <si>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</si>
  <si>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</si>
  <si>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</si>
  <si>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</si>
  <si>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</si>
  <si>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</si>
  <si>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</si>
  <si>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</si>
  <si>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</si>
  <si>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</si>
  <si>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</si>
  <si>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</si>
  <si>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</si>
  <si>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</si>
  <si>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</si>
  <si>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</si>
  <si>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</si>
  <si>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</si>
  <si>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</si>
  <si>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</si>
  <si>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</si>
  <si>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</si>
  <si>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</si>
  <si>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</si>
  <si>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</si>
  <si>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</si>
  <si>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</si>
  <si>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</si>
  <si>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</si>
  <si>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</si>
  <si>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</si>
  <si>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</si>
  <si>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</si>
  <si>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</si>
  <si>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</si>
  <si>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</si>
  <si>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</si>
  <si>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</si>
  <si>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</si>
  <si>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</si>
  <si>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</si>
  <si>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</si>
  <si>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</si>
  <si>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</si>
  <si>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</si>
  <si>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</si>
  <si>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</si>
  <si>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</si>
  <si>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</si>
  <si>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</si>
  <si>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</si>
  <si>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</si>
  <si>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</si>
  <si>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</si>
  <si>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</si>
  <si>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</si>
  <si>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</si>
  <si>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</si>
  <si>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</si>
  <si>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</si>
  <si>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</si>
  <si>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</si>
  <si>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</si>
  <si>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</si>
  <si>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</si>
  <si>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</si>
  <si>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</si>
  <si>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</si>
  <si>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</si>
  <si>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</si>
  <si>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</si>
  <si>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</si>
  <si>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</si>
  <si>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</si>
  <si>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</si>
  <si>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</si>
  <si>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</si>
  <si>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</si>
  <si>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</si>
  <si>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</si>
  <si>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</si>
  <si>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</si>
  <si>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</si>
  <si>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</si>
  <si>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</si>
  <si>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</si>
  <si>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</si>
  <si>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</si>
  <si>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</si>
  <si>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</si>
  <si>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</si>
  <si>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</si>
  <si>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</si>
  <si>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</si>
  <si>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</si>
  <si>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</si>
  <si>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</si>
  <si>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</si>
  <si>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</si>
  <si>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</si>
  <si>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</si>
  <si>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</si>
  <si>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</si>
  <si>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</si>
  <si>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</si>
  <si>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</si>
  <si>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</si>
  <si>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</si>
  <si>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</si>
  <si>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</si>
  <si>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</si>
  <si>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</si>
  <si>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</si>
  <si>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</si>
  <si>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</si>
  <si>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</si>
  <si>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</si>
  <si>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</si>
  <si>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</si>
  <si>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</si>
  <si>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</si>
  <si>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</si>
  <si>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</si>
  <si>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</si>
  <si>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</si>
  <si>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</si>
  <si>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</si>
  <si>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</si>
  <si>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</si>
  <si>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</si>
  <si>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</si>
  <si>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</si>
  <si>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</si>
  <si>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</si>
  <si>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</si>
  <si>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</si>
  <si>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</si>
  <si>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</si>
  <si>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</si>
  <si>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</si>
  <si>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</si>
  <si>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</si>
  <si>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</si>
  <si>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</si>
  <si>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</si>
  <si>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</si>
  <si>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</si>
  <si>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</si>
  <si>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</si>
  <si>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</si>
  <si>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</si>
  <si>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</si>
  <si>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</si>
  <si>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</si>
  <si>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</si>
  <si>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</si>
  <si>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</si>
  <si>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</si>
  <si>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</si>
  <si>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</si>
  <si>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</si>
  <si>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</si>
  <si>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</si>
  <si>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</si>
  <si>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</si>
  <si>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</si>
  <si>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</si>
  <si>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</si>
  <si>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</si>
  <si>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</si>
  <si>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</si>
  <si>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</si>
  <si>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</si>
  <si>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</si>
  <si>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</si>
  <si>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</si>
  <si>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</si>
  <si>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</si>
  <si>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</si>
  <si>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</si>
  <si>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</si>
  <si>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</si>
  <si>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</si>
  <si>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</si>
  <si>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</si>
  <si>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</si>
  <si>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</si>
  <si>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</si>
  <si>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</si>
  <si>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</si>
  <si>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</si>
  <si>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</si>
  <si>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</si>
  <si>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</si>
  <si>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</si>
  <si>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</si>
  <si>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</si>
  <si>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</si>
  <si>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</si>
  <si>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</si>
  <si>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</si>
  <si>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</si>
  <si>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</si>
  <si>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</si>
  <si>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</si>
  <si>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</si>
  <si>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</si>
  <si>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</si>
  <si>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</si>
  <si>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</si>
  <si>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</si>
  <si>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</si>
  <si>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</si>
  <si>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</si>
  <si>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</si>
  <si>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</si>
  <si>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</si>
  <si>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</si>
  <si>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</si>
  <si>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</si>
  <si>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</si>
  <si>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</si>
  <si>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</si>
  <si>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</si>
  <si>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</si>
  <si>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</si>
  <si>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</si>
  <si>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</si>
  <si>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</si>
  <si>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</si>
  <si>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</si>
  <si>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</si>
  <si>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</si>
  <si>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</si>
  <si>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</si>
  <si>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</si>
  <si>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</si>
  <si>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</si>
  <si>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</si>
  <si>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</si>
  <si>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</si>
  <si>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</si>
  <si>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</si>
  <si>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</si>
  <si>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</si>
  <si>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</si>
  <si>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</si>
  <si>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</si>
  <si>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</si>
  <si>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</si>
  <si>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</si>
  <si>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</si>
  <si>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</si>
  <si>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</si>
  <si>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</si>
  <si>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</si>
  <si>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</si>
  <si>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</si>
  <si>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</si>
  <si>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</si>
  <si>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</si>
  <si>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</si>
  <si>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</si>
  <si>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</si>
  <si>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</si>
  <si>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</si>
  <si>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</si>
  <si>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</si>
  <si>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</si>
  <si>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</si>
  <si>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</si>
  <si>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</si>
  <si>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</si>
  <si>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</si>
  <si>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</si>
  <si>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</si>
  <si>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</si>
  <si>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</si>
  <si>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</si>
  <si>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</si>
  <si>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</si>
  <si>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</si>
  <si>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</si>
  <si>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</si>
  <si>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</si>
  <si>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</si>
  <si>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</si>
  <si>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</si>
  <si>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</si>
  <si>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</si>
  <si>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</si>
  <si>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</si>
  <si>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</si>
  <si>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</si>
  <si>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</si>
  <si>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</si>
  <si>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</si>
  <si>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</si>
  <si>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</si>
  <si>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</si>
  <si>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</si>
  <si>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</si>
  <si>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</si>
  <si>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</si>
  <si>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</si>
  <si>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</si>
  <si>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</si>
  <si>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</si>
  <si>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</si>
  <si>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</si>
  <si>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</si>
  <si>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</si>
  <si>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</si>
  <si>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</si>
  <si>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</si>
  <si>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</si>
  <si>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</si>
  <si>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</si>
  <si>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</si>
  <si>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</si>
  <si>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</si>
  <si>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</si>
  <si>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</si>
  <si>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</si>
  <si>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</si>
  <si>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</si>
  <si>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</si>
  <si>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</si>
  <si>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</si>
  <si>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</si>
  <si>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</si>
  <si>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</si>
  <si>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</si>
  <si>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</si>
  <si>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</si>
  <si>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</si>
  <si>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</si>
  <si>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</si>
  <si>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</si>
  <si>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</si>
  <si>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</si>
  <si>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</si>
  <si>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</si>
  <si>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</si>
  <si>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</si>
  <si>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</si>
  <si>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</si>
  <si>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</si>
  <si>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</si>
  <si>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</si>
  <si>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</si>
  <si>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</si>
  <si>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</si>
  <si>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</si>
  <si>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</si>
  <si>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</si>
  <si>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</si>
  <si>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</si>
  <si>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</si>
  <si>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</si>
  <si>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</si>
  <si>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</si>
  <si>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</si>
  <si>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</si>
  <si>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</si>
  <si>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</si>
  <si>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</si>
  <si>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</si>
  <si>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</si>
  <si>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</si>
  <si>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</si>
  <si>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</si>
  <si>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</si>
  <si>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</si>
  <si>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</si>
  <si>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</si>
  <si>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</si>
  <si>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</si>
  <si>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</si>
  <si>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</si>
  <si>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</si>
  <si>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</si>
  <si>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</si>
  <si>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</si>
  <si>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</si>
  <si>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</si>
  <si>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</si>
  <si>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</si>
  <si>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</si>
  <si>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</si>
  <si>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</si>
  <si>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</si>
  <si>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</si>
  <si>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</si>
  <si>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</si>
  <si>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</si>
  <si>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</si>
  <si>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</si>
  <si>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</si>
  <si>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</si>
  <si>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</si>
  <si>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</si>
  <si>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</si>
  <si>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</si>
  <si>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</si>
  <si>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</si>
  <si>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</si>
  <si>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</si>
  <si>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</si>
  <si>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</si>
  <si>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</si>
  <si>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</si>
  <si>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</si>
  <si>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</si>
  <si>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</si>
  <si>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</si>
  <si>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</si>
  <si>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</si>
  <si>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</si>
  <si>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</si>
  <si>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</si>
  <si>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</si>
  <si>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</si>
  <si>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</si>
  <si>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</si>
  <si>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</si>
  <si>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</si>
  <si>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</si>
  <si>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</si>
  <si>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</si>
  <si>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</si>
  <si>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</si>
  <si>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</si>
  <si>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</si>
  <si>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</si>
  <si>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</si>
  <si>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</si>
  <si>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</si>
  <si>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</si>
  <si>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</si>
  <si>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</si>
  <si>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</si>
  <si>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</si>
  <si>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</si>
  <si>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</si>
  <si>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</si>
  <si>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</si>
  <si>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</si>
  <si>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</si>
  <si>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</si>
  <si>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</si>
  <si>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</si>
  <si>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</si>
  <si>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</si>
  <si>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</si>
  <si>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</si>
  <si>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</si>
  <si>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</si>
  <si>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</si>
  <si>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</si>
  <si>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</si>
  <si>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</si>
  <si>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</si>
  <si>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</si>
  <si>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</si>
  <si>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</si>
  <si>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</si>
  <si>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</si>
  <si>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</si>
  <si>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</si>
  <si>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</si>
  <si>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</si>
  <si>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</si>
  <si>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</si>
  <si>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</si>
  <si>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</si>
  <si>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</si>
  <si>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</si>
  <si>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</si>
  <si>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</si>
  <si>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</si>
  <si>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</si>
  <si>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</si>
  <si>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</si>
  <si>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</si>
  <si>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</si>
  <si>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</si>
  <si>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</si>
  <si>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</si>
  <si>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</si>
  <si>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</si>
  <si>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</si>
  <si>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</si>
  <si>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</si>
  <si>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</si>
  <si>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</si>
  <si>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</si>
  <si>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</si>
  <si>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</si>
  <si>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</si>
  <si>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</si>
  <si>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</si>
  <si>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</si>
  <si>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</si>
  <si>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</si>
  <si>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</si>
  <si>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</si>
  <si>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</si>
  <si>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</si>
  <si>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</si>
  <si>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</si>
  <si>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</si>
  <si>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</si>
  <si>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</si>
  <si>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</si>
  <si>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</si>
  <si>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</si>
  <si>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</si>
  <si>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</si>
  <si>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</si>
  <si>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</si>
  <si>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</si>
  <si>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</si>
  <si>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</si>
  <si>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</si>
  <si>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</si>
  <si>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</si>
  <si>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</si>
  <si>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</si>
  <si>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</si>
  <si>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</si>
  <si>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</si>
  <si>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</si>
  <si>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</si>
  <si>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</si>
  <si>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</si>
  <si>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</si>
  <si>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</si>
  <si>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</si>
  <si>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</si>
  <si>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</si>
  <si>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</si>
  <si>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</si>
  <si>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</si>
  <si>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</si>
  <si>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</si>
  <si>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</si>
  <si>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</si>
  <si>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</si>
  <si>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</si>
  <si>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</si>
  <si>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</si>
  <si>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</si>
  <si>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</si>
  <si>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</si>
  <si>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</si>
  <si>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</si>
  <si>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</si>
  <si>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</si>
  <si>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</si>
  <si>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</si>
  <si>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</si>
  <si>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</si>
  <si>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</si>
  <si>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</si>
  <si>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</si>
  <si>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</si>
  <si>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</si>
  <si>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</si>
  <si>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</si>
  <si>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</si>
  <si>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</si>
  <si>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</si>
  <si>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</si>
  <si>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</si>
  <si>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</si>
  <si>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</si>
  <si>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</si>
  <si>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</si>
  <si>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</si>
  <si>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</si>
  <si>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</si>
  <si>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</si>
  <si>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</si>
  <si>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</si>
  <si>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</si>
  <si>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</si>
  <si>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</si>
  <si>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</si>
  <si>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</si>
  <si>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</si>
  <si>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</si>
  <si>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</si>
  <si>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</si>
  <si>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</si>
  <si>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</si>
  <si>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</si>
  <si>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</si>
  <si>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</si>
  <si>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</si>
  <si>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</si>
  <si>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</si>
  <si>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</si>
  <si>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</si>
  <si>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</si>
  <si>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</si>
  <si>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</si>
  <si>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</si>
  <si>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</si>
  <si>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</si>
  <si>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</si>
  <si>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</si>
  <si>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</si>
  <si>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</si>
  <si>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</si>
  <si>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</si>
  <si>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</si>
  <si>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</si>
  <si>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</si>
  <si>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</si>
  <si>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</si>
  <si>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</si>
  <si>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</si>
  <si>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</si>
  <si>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</si>
  <si>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</si>
  <si>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</si>
  <si>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</si>
  <si>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</si>
  <si>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</si>
  <si>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</si>
  <si>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</si>
  <si>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</si>
  <si>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</si>
  <si>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</si>
  <si>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</si>
  <si>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</si>
  <si>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</si>
  <si>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</si>
  <si>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</si>
  <si>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</si>
  <si>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</si>
  <si>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</si>
  <si>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</si>
  <si>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</si>
  <si>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</si>
  <si>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</si>
  <si>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</si>
  <si>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</si>
  <si>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</si>
  <si>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</si>
  <si>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</si>
  <si>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</si>
  <si>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</si>
  <si>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</si>
  <si>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</si>
  <si>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</si>
  <si>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</si>
  <si>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</si>
  <si>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</si>
  <si>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</si>
  <si>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</si>
  <si>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</si>
  <si>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</si>
  <si>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</si>
  <si>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</si>
  <si>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</si>
  <si>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</si>
  <si>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</si>
  <si>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</si>
  <si>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</si>
  <si>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</si>
  <si>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</si>
  <si>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</si>
  <si>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</si>
  <si>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</si>
  <si>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</si>
  <si>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</si>
  <si>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</si>
  <si>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</si>
  <si>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</si>
  <si>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</si>
  <si>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</si>
  <si>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</si>
  <si>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</si>
  <si>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</si>
  <si>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</si>
  <si>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</si>
  <si>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</si>
  <si>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</si>
  <si>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</si>
  <si>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</si>
  <si>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</si>
  <si>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</si>
  <si>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</si>
  <si>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</si>
  <si>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</si>
  <si>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</si>
  <si>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</si>
  <si>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</si>
  <si>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</si>
  <si>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</si>
  <si>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</si>
  <si>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</si>
  <si>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</si>
  <si>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</si>
  <si>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</si>
  <si>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</si>
  <si>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</si>
  <si>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</si>
  <si>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</si>
  <si>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</si>
  <si>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</si>
  <si>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</si>
  <si>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</si>
  <si>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</si>
  <si>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</si>
  <si>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</si>
  <si>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</si>
  <si>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</si>
  <si>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</si>
  <si>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</si>
  <si>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</si>
  <si>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</si>
  <si>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</si>
  <si>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</si>
  <si>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</si>
  <si>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</si>
  <si>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</si>
  <si>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</si>
  <si>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</si>
  <si>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</si>
  <si>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</si>
  <si>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</si>
  <si>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</si>
  <si>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</si>
  <si>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</si>
  <si>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</si>
  <si>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</si>
  <si>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</si>
  <si>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</si>
  <si>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</si>
  <si>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</si>
  <si>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</si>
  <si>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</si>
  <si>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</si>
  <si>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</si>
  <si>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</si>
  <si>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</si>
  <si>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</si>
  <si>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</si>
  <si>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</si>
  <si>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</si>
  <si>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</si>
  <si>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</si>
  <si>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</si>
  <si>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</si>
  <si>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</si>
  <si>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</si>
  <si>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</si>
  <si>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</si>
  <si>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</si>
  <si>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</si>
  <si>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</si>
  <si>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</si>
  <si>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</si>
  <si>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</si>
  <si>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</si>
  <si>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</si>
  <si>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</si>
  <si>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</si>
  <si>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</si>
  <si>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</si>
  <si>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</si>
  <si>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</si>
  <si>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</si>
  <si>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</si>
  <si>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</si>
  <si>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</si>
  <si>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</si>
  <si>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</si>
  <si>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</si>
  <si>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</si>
  <si>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</si>
  <si>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</si>
  <si>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</si>
  <si>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</si>
  <si>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</si>
  <si>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</si>
  <si>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</si>
  <si>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</si>
  <si>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</si>
  <si>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</si>
  <si>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</si>
  <si>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</si>
  <si>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</si>
  <si>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</si>
  <si>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</si>
  <si>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</si>
  <si>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</si>
  <si>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</si>
  <si>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</si>
  <si>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</si>
  <si>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</si>
  <si>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</si>
  <si>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</si>
  <si>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</si>
  <si>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</si>
  <si>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</si>
  <si>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</si>
  <si>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</si>
  <si>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</si>
  <si>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</si>
  <si>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</si>
  <si>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</si>
  <si>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</si>
  <si>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</si>
  <si>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</si>
  <si>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</si>
  <si>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</si>
  <si>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</si>
  <si>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</si>
  <si>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</si>
  <si>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</si>
  <si>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</si>
  <si>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</si>
  <si>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</si>
  <si>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</si>
  <si>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</si>
  <si>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</si>
  <si>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</si>
  <si>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</si>
  <si>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</si>
  <si>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</si>
  <si>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</si>
  <si>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</si>
  <si>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</si>
  <si>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</si>
  <si>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</si>
  <si>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</si>
  <si>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</si>
  <si>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</si>
  <si>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</si>
  <si>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</si>
  <si>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</si>
  <si>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</si>
  <si>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</si>
  <si>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</si>
  <si>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</si>
  <si>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</si>
  <si>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</si>
  <si>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</si>
  <si>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</si>
  <si>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</si>
  <si>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</si>
  <si>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</si>
  <si>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</si>
  <si>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</si>
  <si>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</si>
  <si>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</si>
  <si>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</si>
  <si>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</si>
  <si>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</si>
  <si>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</si>
  <si>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</si>
  <si>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</si>
  <si>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</si>
  <si>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</si>
  <si>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</si>
  <si>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</si>
  <si>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</si>
  <si>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</si>
  <si>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</si>
  <si>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</si>
  <si>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</si>
  <si>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</si>
  <si>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</si>
  <si>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</si>
  <si>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</si>
  <si>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</si>
  <si>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</si>
  <si>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</si>
  <si>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</si>
  <si>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</si>
  <si>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</si>
  <si>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</si>
  <si>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</si>
  <si>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</si>
  <si>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</si>
  <si>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</si>
  <si>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</si>
  <si>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</si>
  <si>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</si>
  <si>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</si>
  <si>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</si>
  <si>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</si>
  <si>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</si>
  <si>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</si>
  <si>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</si>
  <si>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</si>
  <si>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</si>
  <si>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</si>
  <si>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</si>
  <si>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</si>
  <si>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</si>
  <si>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</si>
  <si>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</si>
  <si>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</si>
  <si>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</si>
  <si>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</si>
  <si>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</si>
  <si>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</si>
  <si>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</si>
  <si>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</si>
  <si>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</si>
  <si>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</si>
  <si>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</si>
  <si>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</si>
  <si>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</si>
  <si>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</si>
  <si>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</si>
  <si>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</si>
  <si>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</si>
  <si>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</si>
  <si>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</si>
  <si>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</si>
  <si>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</si>
  <si>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</si>
  <si>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</si>
  <si>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</si>
  <si>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</si>
  <si>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</si>
  <si>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</si>
  <si>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</si>
  <si>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</si>
  <si>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</si>
  <si>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</si>
  <si>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</si>
  <si>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</si>
  <si>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</si>
  <si>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</si>
  <si>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</si>
  <si>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</si>
  <si>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</si>
  <si>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</si>
  <si>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</si>
  <si>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</si>
  <si>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</si>
  <si>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</si>
  <si>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</si>
  <si>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</si>
  <si>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</si>
  <si>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</si>
  <si>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</si>
  <si>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</si>
  <si>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</si>
  <si>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</si>
  <si>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</si>
  <si>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</si>
  <si>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</si>
  <si>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</si>
  <si>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</si>
  <si>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</si>
  <si>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</si>
  <si>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</si>
  <si>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</si>
  <si>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</si>
  <si>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</si>
  <si>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</si>
  <si>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</si>
  <si>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</si>
  <si>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</si>
  <si>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</si>
  <si>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</si>
  <si>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</si>
  <si>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</si>
  <si>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</si>
  <si>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</si>
  <si>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</si>
  <si>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</si>
  <si>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</si>
  <si>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</si>
  <si>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</si>
  <si>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</si>
  <si>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</si>
  <si>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</si>
  <si>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</si>
  <si>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</si>
  <si>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</si>
  <si>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</si>
  <si>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</si>
  <si>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</si>
  <si>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</si>
  <si>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</si>
  <si>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</si>
  <si>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</si>
  <si>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</si>
  <si>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</si>
  <si>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</si>
  <si>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</si>
  <si>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</si>
  <si>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</si>
  <si>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</si>
  <si>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</si>
  <si>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</si>
  <si>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</si>
  <si>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</si>
  <si>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</si>
  <si>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</si>
  <si>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</si>
  <si>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</si>
  <si>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</si>
  <si>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</si>
  <si>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</si>
  <si>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</si>
  <si>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</si>
  <si>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</si>
  <si>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</si>
  <si>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</si>
  <si>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</si>
  <si>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</si>
  <si>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</si>
  <si>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</si>
  <si>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</si>
  <si>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</si>
  <si>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</si>
  <si>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</si>
  <si>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</si>
  <si>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</si>
  <si>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</si>
  <si>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</si>
  <si>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</si>
  <si>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</si>
  <si>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</si>
  <si>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</si>
  <si>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</si>
  <si>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</si>
  <si>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</si>
  <si>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</si>
  <si>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</si>
  <si>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</si>
  <si>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</si>
  <si>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</si>
  <si>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</si>
  <si>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</si>
  <si>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</si>
  <si>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</si>
  <si>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</si>
  <si>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</si>
  <si>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</si>
  <si>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</si>
  <si>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</si>
  <si>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</si>
  <si>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</si>
  <si>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</si>
  <si>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</si>
  <si>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</si>
  <si>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</si>
  <si>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</si>
  <si>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</si>
  <si>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</si>
  <si>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</si>
  <si>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</si>
  <si>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</si>
  <si>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</si>
  <si>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</si>
  <si>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</si>
  <si>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</si>
  <si>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</si>
  <si>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</si>
  <si>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</si>
  <si>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</si>
  <si>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</si>
  <si>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</si>
  <si>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</si>
  <si>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</si>
  <si>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</si>
  <si>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</si>
  <si>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</si>
  <si>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</si>
  <si>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</si>
  <si>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</si>
  <si>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</si>
  <si>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</si>
  <si>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</si>
  <si>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</si>
  <si>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</si>
  <si>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</si>
  <si>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</si>
  <si>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</si>
  <si>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</si>
  <si>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</si>
  <si>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</si>
  <si>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</si>
  <si>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</si>
  <si>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</si>
  <si>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</si>
  <si>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</si>
  <si>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</si>
  <si>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</si>
  <si>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</si>
  <si>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</si>
  <si>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</si>
  <si>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</si>
  <si>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</si>
  <si>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</si>
  <si>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</si>
  <si>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</si>
  <si>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</si>
  <si>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</si>
  <si>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</si>
  <si>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</si>
  <si>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</si>
  <si>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</si>
  <si>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</si>
  <si>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</si>
  <si>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</si>
  <si>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</si>
  <si>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</si>
  <si>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</si>
  <si>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</si>
  <si>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</si>
  <si>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</si>
  <si>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</si>
  <si>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</si>
  <si>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</si>
  <si>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</si>
  <si>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</si>
  <si>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</si>
  <si>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</si>
  <si>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</si>
  <si>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</si>
  <si>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</si>
  <si>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</si>
  <si>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</si>
  <si>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</si>
  <si>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</si>
  <si>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</si>
  <si>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</si>
  <si>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</si>
  <si>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</si>
  <si>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</si>
  <si>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</si>
  <si>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</si>
  <si>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</si>
  <si>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</si>
  <si>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</si>
  <si>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</si>
  <si>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</si>
  <si>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</si>
  <si>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</si>
  <si>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</si>
  <si>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</si>
  <si>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</si>
  <si>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</si>
  <si>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</si>
  <si>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</si>
  <si>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</si>
  <si>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</si>
  <si>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</si>
  <si>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</si>
  <si>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</si>
  <si>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</si>
  <si>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</si>
  <si>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</si>
  <si>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</si>
  <si>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</si>
  <si>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</si>
  <si>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</si>
  <si>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</si>
  <si>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</si>
  <si>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</si>
  <si>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</si>
  <si>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</si>
  <si>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</si>
  <si>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</si>
  <si>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</si>
  <si>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</si>
  <si>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</si>
  <si>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</si>
  <si>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</si>
  <si>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</si>
  <si>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</si>
  <si>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</si>
  <si>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</si>
  <si>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</si>
  <si>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</si>
  <si>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</si>
  <si>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</si>
  <si>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</si>
  <si>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</si>
  <si>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</si>
  <si>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</si>
  <si>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</si>
  <si>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</si>
  <si>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</si>
  <si>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</si>
  <si>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</si>
  <si>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</si>
  <si>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</si>
  <si>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</si>
  <si>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</si>
  <si>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</si>
  <si>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</si>
  <si>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</si>
  <si>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</si>
  <si>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</si>
  <si>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</si>
  <si>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</si>
  <si>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</si>
  <si>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</si>
  <si>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</si>
  <si>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</si>
  <si>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</si>
  <si>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</si>
  <si>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</si>
  <si>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</si>
  <si>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</si>
  <si>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</si>
  <si>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</si>
  <si>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</si>
  <si>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</si>
  <si>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</si>
  <si>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</si>
  <si>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</si>
  <si>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</si>
  <si>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</si>
  <si>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</si>
  <si>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</si>
  <si>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</si>
  <si>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</si>
  <si>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</si>
  <si>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</si>
  <si>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</si>
  <si>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</si>
  <si>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</si>
  <si>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</si>
  <si>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</si>
  <si>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</si>
  <si>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</si>
  <si>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</si>
  <si>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</si>
  <si>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</si>
  <si>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</si>
  <si>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</si>
  <si>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</si>
  <si>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</si>
  <si>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</si>
  <si>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</si>
  <si>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</si>
  <si>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</si>
  <si>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</si>
  <si>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</si>
  <si>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</si>
  <si>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</si>
  <si>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</si>
  <si>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</si>
  <si>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</si>
  <si>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</si>
  <si>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</si>
  <si>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</si>
  <si>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</si>
  <si>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</si>
  <si>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</si>
  <si>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</si>
  <si>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</si>
  <si>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</si>
  <si>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</si>
  <si>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</si>
  <si>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</si>
  <si>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</si>
  <si>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</si>
  <si>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</si>
  <si>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</si>
  <si>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</si>
  <si>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</si>
  <si>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</si>
  <si>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</si>
  <si>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</si>
  <si>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</si>
  <si>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</si>
  <si>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</si>
  <si>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</si>
  <si>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</si>
  <si>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</si>
  <si>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</si>
  <si>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</si>
  <si>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</si>
  <si>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</si>
  <si>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</si>
  <si>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</si>
  <si>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</si>
  <si>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</si>
  <si>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</si>
  <si>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</si>
  <si>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</si>
  <si>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</si>
  <si>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</si>
  <si>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</si>
  <si>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</si>
  <si>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</si>
  <si>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</si>
  <si>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</si>
  <si>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</si>
  <si>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</si>
  <si>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</si>
  <si>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</si>
  <si>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</si>
  <si>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</si>
  <si>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</si>
  <si>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</si>
  <si>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</si>
  <si>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</si>
  <si>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</si>
  <si>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</si>
  <si>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</si>
  <si>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</si>
  <si>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</si>
  <si>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</si>
  <si>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</si>
  <si>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</si>
  <si>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</si>
  <si>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</si>
  <si>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</si>
  <si>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</si>
  <si>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</si>
  <si>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</si>
  <si>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</si>
  <si>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</si>
  <si>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</si>
  <si>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</si>
  <si>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</si>
  <si>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</si>
  <si>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</si>
  <si>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</si>
  <si>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</si>
  <si>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</si>
  <si>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</si>
  <si>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</si>
  <si>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</si>
  <si>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</si>
  <si>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</si>
  <si>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</si>
  <si>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</si>
  <si>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</si>
  <si>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</si>
  <si>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</si>
  <si>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</si>
  <si>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</si>
  <si>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</si>
  <si>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</si>
  <si>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</si>
  <si>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</si>
  <si>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</si>
  <si>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</si>
  <si>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</si>
  <si>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</si>
  <si>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</si>
  <si>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</si>
  <si>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</si>
  <si>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</si>
  <si>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</si>
  <si>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</si>
  <si>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</si>
  <si>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</si>
  <si>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</si>
  <si>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</si>
  <si>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</si>
  <si>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</si>
  <si>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</si>
  <si>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</si>
  <si>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</si>
  <si>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</si>
  <si>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</si>
  <si>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</si>
  <si>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</si>
  <si>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</si>
  <si>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</si>
  <si>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</si>
  <si>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</si>
  <si>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</si>
  <si>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</si>
  <si>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</si>
  <si>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</si>
  <si>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</si>
  <si>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</si>
  <si>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</si>
  <si>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</si>
  <si>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</si>
  <si>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</si>
  <si>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</si>
  <si>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</si>
  <si>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</si>
  <si>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</si>
  <si>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</si>
  <si>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</si>
  <si>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</si>
  <si>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</si>
  <si>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</si>
  <si>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</si>
  <si>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</si>
  <si>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</si>
  <si>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</si>
  <si>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</si>
  <si>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</si>
  <si>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</si>
  <si>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</si>
  <si>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</si>
  <si>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</si>
  <si>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</si>
  <si>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</si>
  <si>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</si>
  <si>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</si>
  <si>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</si>
  <si>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</si>
  <si>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</si>
  <si>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</si>
  <si>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</si>
  <si>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</si>
  <si>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</si>
  <si>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</si>
  <si>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</si>
  <si>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</si>
  <si>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</si>
  <si>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</si>
  <si>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</si>
  <si>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</si>
  <si>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</si>
  <si>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</si>
  <si>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</si>
  <si>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</si>
  <si>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</si>
  <si>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</si>
  <si>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</si>
  <si>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</si>
  <si>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</si>
  <si>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</si>
  <si>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</si>
  <si>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</si>
  <si>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</si>
  <si>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</si>
  <si>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</si>
  <si>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</si>
  <si>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</si>
  <si>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</si>
  <si>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</si>
  <si>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</si>
  <si>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</si>
  <si>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</si>
  <si>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</si>
  <si>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</si>
  <si>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</si>
  <si>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</si>
  <si>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</si>
  <si>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</si>
  <si>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</si>
  <si>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</si>
  <si>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</si>
  <si>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</si>
  <si>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</si>
  <si>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</si>
  <si>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</si>
  <si>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</si>
  <si>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</si>
  <si>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</si>
  <si>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</si>
  <si>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</si>
  <si>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</si>
  <si>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</si>
  <si>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</si>
  <si>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</si>
  <si>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</si>
  <si>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</si>
  <si>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</si>
  <si>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</si>
  <si>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</si>
  <si>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</si>
  <si>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</si>
  <si>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</si>
  <si>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</si>
  <si>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</si>
  <si>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</si>
  <si>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</si>
  <si>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</si>
  <si>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</si>
  <si>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</si>
  <si>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</si>
  <si>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</si>
  <si>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</si>
  <si>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</si>
  <si>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</si>
  <si>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</si>
  <si>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</si>
  <si>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</si>
  <si>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</si>
  <si>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</si>
  <si>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</si>
  <si>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</si>
  <si>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</si>
  <si>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</si>
  <si>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</si>
  <si>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</si>
  <si>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</si>
  <si>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</si>
  <si>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</si>
  <si>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</si>
  <si>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</si>
  <si>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</si>
  <si>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</si>
  <si>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</si>
  <si>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</si>
  <si>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</si>
  <si>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</si>
  <si>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</si>
  <si>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</si>
  <si>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</si>
  <si>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</si>
  <si>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</si>
  <si>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</si>
  <si>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</si>
  <si>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</si>
  <si>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</si>
  <si>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</si>
  <si>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</si>
  <si>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</si>
  <si>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</si>
  <si>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</si>
  <si>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</si>
  <si>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</si>
  <si>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</si>
  <si>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</si>
  <si>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</si>
  <si>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</si>
  <si>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</si>
  <si>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</si>
  <si>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</si>
  <si>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</si>
  <si>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</si>
  <si>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</si>
  <si>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</si>
  <si>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</si>
  <si>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</si>
  <si>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</si>
  <si>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</si>
  <si>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</si>
  <si>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</si>
  <si>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</si>
  <si>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</si>
  <si>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</si>
  <si>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</si>
  <si>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</si>
  <si>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</si>
  <si>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</si>
  <si>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</si>
  <si>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</si>
  <si>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</si>
  <si>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</si>
  <si>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</si>
  <si>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</si>
  <si>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</si>
  <si>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</si>
  <si>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</si>
  <si>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</si>
  <si>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</si>
  <si>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</si>
  <si>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</si>
  <si>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</si>
  <si>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</si>
  <si>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</si>
  <si>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</si>
  <si>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</si>
  <si>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</si>
  <si>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</si>
  <si>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</si>
  <si>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</si>
  <si>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</si>
  <si>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</si>
  <si>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</si>
  <si>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</si>
  <si>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</si>
  <si>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</si>
  <si>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</si>
  <si>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</si>
  <si>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</si>
  <si>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</si>
  <si>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</si>
  <si>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</si>
  <si>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</si>
  <si>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</si>
  <si>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</si>
  <si>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</si>
  <si>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</si>
  <si>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</si>
  <si>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</si>
  <si>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</si>
  <si>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</si>
  <si>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</si>
  <si>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</si>
  <si>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</si>
  <si>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</si>
  <si>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</si>
  <si>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</si>
  <si>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</si>
  <si>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</si>
  <si>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</si>
  <si>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</si>
  <si>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</si>
  <si>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</si>
  <si>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</si>
  <si>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</si>
  <si>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</si>
  <si>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</si>
  <si>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</si>
  <si>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</si>
  <si>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</si>
  <si>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</si>
  <si>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</si>
  <si>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</si>
  <si>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</si>
  <si>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</si>
  <si>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</si>
  <si>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</si>
  <si>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</si>
  <si>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</si>
  <si>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</si>
  <si>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</si>
  <si>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</si>
  <si>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</si>
  <si>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</si>
  <si>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</si>
  <si>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</si>
  <si>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</si>
  <si>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</si>
  <si>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</si>
  <si>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</si>
  <si>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</si>
  <si>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</si>
  <si>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</si>
  <si>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</si>
  <si>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</si>
  <si>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</si>
  <si>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</si>
  <si>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</si>
  <si>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</si>
  <si>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</si>
  <si>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</si>
  <si>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</si>
  <si>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</si>
  <si>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</si>
  <si>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</si>
  <si>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</si>
  <si>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</si>
  <si>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</si>
  <si>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</si>
  <si>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</si>
  <si>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</si>
  <si>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</si>
  <si>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</si>
  <si>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</si>
  <si>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</si>
  <si>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</si>
  <si>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</si>
  <si>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</si>
  <si>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</si>
  <si>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</si>
  <si>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</si>
  <si>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</si>
  <si>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</si>
  <si>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</si>
  <si>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</si>
  <si>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</si>
  <si>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</si>
  <si>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</si>
  <si>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</si>
  <si>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</si>
  <si>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</si>
  <si>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</si>
  <si>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</si>
  <si>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</si>
  <si>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</si>
  <si>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</si>
  <si>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</si>
  <si>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</si>
  <si>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</si>
  <si>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</si>
  <si>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</si>
  <si>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</si>
  <si>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</si>
  <si>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</si>
  <si>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</si>
  <si>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</si>
  <si>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</si>
  <si>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</si>
  <si>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</si>
  <si>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</si>
  <si>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</si>
  <si>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</si>
  <si>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</si>
  <si>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</si>
  <si>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</si>
  <si>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</si>
  <si>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</si>
  <si>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</si>
  <si>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</si>
  <si>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</si>
  <si>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</si>
  <si>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</si>
  <si>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</si>
  <si>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</si>
  <si>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</si>
  <si>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</si>
  <si>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</si>
  <si>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</si>
  <si>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</si>
  <si>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</si>
  <si>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</si>
  <si>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</si>
  <si>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</si>
  <si>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</si>
  <si>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</si>
  <si>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</si>
  <si>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</si>
  <si>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</si>
  <si>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</si>
  <si>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</si>
  <si>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</si>
  <si>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</si>
  <si>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</si>
  <si>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</si>
  <si>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</si>
  <si>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</si>
  <si>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</si>
  <si>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</si>
  <si>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</si>
  <si>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</si>
  <si>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</si>
  <si>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</si>
  <si>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</si>
  <si>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</si>
  <si>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</si>
  <si>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</si>
  <si>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</si>
  <si>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</si>
  <si>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</si>
  <si>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</si>
  <si>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</si>
  <si>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</si>
  <si>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</si>
  <si>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</si>
  <si>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</si>
  <si>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</si>
  <si>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</si>
  <si>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</si>
  <si>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</si>
  <si>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</si>
  <si>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</si>
  <si>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</si>
  <si>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</si>
  <si>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</si>
  <si>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</si>
  <si>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</si>
  <si>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</si>
  <si>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</si>
  <si>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</si>
  <si>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</si>
  <si>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</si>
  <si>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</si>
  <si>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</si>
  <si>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</si>
  <si>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</si>
  <si>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</si>
  <si>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</si>
  <si>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</si>
  <si>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</si>
  <si>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</si>
  <si>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</si>
  <si>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</si>
  <si>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</si>
  <si>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</si>
  <si>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</si>
  <si>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</si>
  <si>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</si>
  <si>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</si>
  <si>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</si>
  <si>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</si>
  <si>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</si>
  <si>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</si>
  <si>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</si>
  <si>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</si>
  <si>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</si>
  <si>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</si>
  <si>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</si>
  <si>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</si>
  <si>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</si>
  <si>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</si>
  <si>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</si>
  <si>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</si>
  <si>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</si>
  <si>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</si>
  <si>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</si>
  <si>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</si>
  <si>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</si>
  <si>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</si>
  <si>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</si>
  <si>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</si>
  <si>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</si>
  <si>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</si>
  <si>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</si>
  <si>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</si>
  <si>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</si>
  <si>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</si>
  <si>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</si>
  <si>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</si>
  <si>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</si>
  <si>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</si>
  <si>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</si>
  <si>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</si>
  <si>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</si>
  <si>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</si>
  <si>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</si>
  <si>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</si>
  <si>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</si>
  <si>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</si>
  <si>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</si>
  <si>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</si>
  <si>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</si>
  <si>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</si>
  <si>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</si>
  <si>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</si>
  <si>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</si>
  <si>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</si>
  <si>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</si>
  <si>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</si>
  <si>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</si>
  <si>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</si>
  <si>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</si>
  <si>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</si>
  <si>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</si>
  <si>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</si>
  <si>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</si>
  <si>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</si>
  <si>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</si>
  <si>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</si>
  <si>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</si>
  <si>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</si>
  <si>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</si>
  <si>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</si>
  <si>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</si>
  <si>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</si>
  <si>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</si>
  <si>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</si>
  <si>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</si>
  <si>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</si>
  <si>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</si>
  <si>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</si>
  <si>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</si>
  <si>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</si>
  <si>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</si>
  <si>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</si>
  <si>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</si>
  <si>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</si>
  <si>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</si>
  <si>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</si>
  <si>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</si>
  <si>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</si>
  <si>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</si>
  <si>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</si>
  <si>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</si>
  <si>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</si>
  <si>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</si>
  <si>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</si>
  <si>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</si>
  <si>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</si>
  <si>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</si>
  <si>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</si>
  <si>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</si>
  <si>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</si>
  <si>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</si>
  <si>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</si>
  <si>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</si>
  <si>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</si>
  <si>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</si>
  <si>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</si>
  <si>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</si>
  <si>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</si>
  <si>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</si>
  <si>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</si>
  <si>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</si>
  <si>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</si>
  <si>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</si>
  <si>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</si>
  <si>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</si>
  <si>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</si>
  <si>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</si>
  <si>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</si>
  <si>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</si>
  <si>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</si>
  <si>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</si>
  <si>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</si>
  <si>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</si>
  <si>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</si>
  <si>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</si>
  <si>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</si>
  <si>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</si>
  <si>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</si>
  <si>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</si>
  <si>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</si>
  <si>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</si>
  <si>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</si>
  <si>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</si>
  <si>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</si>
  <si>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</si>
  <si>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</si>
  <si>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</si>
  <si>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</si>
  <si>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</si>
  <si>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</si>
  <si>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</si>
  <si>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</si>
  <si>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</si>
  <si>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</si>
  <si>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</si>
  <si>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</si>
  <si>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</si>
  <si>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</si>
  <si>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</si>
  <si>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</si>
  <si>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</si>
  <si>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</si>
  <si>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</si>
  <si>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</si>
  <si>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</si>
  <si>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</si>
  <si>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</si>
  <si>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</si>
  <si>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</si>
  <si>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</si>
  <si>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</si>
  <si>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</si>
  <si>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</si>
  <si>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</si>
  <si>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</si>
  <si>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</si>
  <si>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</si>
  <si>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</si>
  <si>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</si>
  <si>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</si>
  <si>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</si>
  <si>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</si>
  <si>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</si>
  <si>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</si>
  <si>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</si>
  <si>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</si>
  <si>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</si>
  <si>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</si>
  <si>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</si>
  <si>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</si>
  <si>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</si>
  <si>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</si>
  <si>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</si>
  <si>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</si>
  <si>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</si>
  <si>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</si>
  <si>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</si>
  <si>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</si>
  <si>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</si>
  <si>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</si>
  <si>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</si>
  <si>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</si>
  <si>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</si>
  <si>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</si>
  <si>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</si>
  <si>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</si>
  <si>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</si>
  <si>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</si>
  <si>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</si>
  <si>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</si>
  <si>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</si>
  <si>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</si>
  <si>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</si>
  <si>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</si>
  <si>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</si>
  <si>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</si>
  <si>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</si>
  <si>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</si>
  <si>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</si>
  <si>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</si>
  <si>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</si>
  <si>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</si>
  <si>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</si>
  <si>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</si>
  <si>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</si>
  <si>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</si>
  <si>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</si>
  <si>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</si>
  <si>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</si>
  <si>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</si>
  <si>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</si>
  <si>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</si>
  <si>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</si>
  <si>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</si>
  <si>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</si>
  <si>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</si>
  <si>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</si>
  <si>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</si>
  <si>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</si>
  <si>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</si>
  <si>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</si>
  <si>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</si>
  <si>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</si>
  <si>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</si>
  <si>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</si>
  <si>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</si>
  <si>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</si>
  <si>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</si>
  <si>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</si>
  <si>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</si>
  <si>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</si>
  <si>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</si>
  <si>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</si>
  <si>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</si>
  <si>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</si>
  <si>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</si>
  <si>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</si>
  <si>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</si>
  <si>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</si>
  <si>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</si>
  <si>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</si>
  <si>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</si>
  <si>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</si>
  <si>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</si>
  <si>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</si>
  <si>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</si>
  <si>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</si>
  <si>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</si>
  <si>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</si>
  <si>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</si>
  <si>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</si>
  <si>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</si>
  <si>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</si>
  <si>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</si>
  <si>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</si>
  <si>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</si>
  <si>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</si>
  <si>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</si>
  <si>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</si>
  <si>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</si>
  <si>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</si>
  <si>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</si>
  <si>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</si>
  <si>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</si>
  <si>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</si>
  <si>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</si>
  <si>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</si>
  <si>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</si>
  <si>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</si>
  <si>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</si>
  <si>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</si>
  <si>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</si>
  <si>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</si>
  <si>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</si>
  <si>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</si>
  <si>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</si>
  <si>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</si>
  <si>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</si>
  <si>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</si>
  <si>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</si>
  <si>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</si>
  <si>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</si>
  <si>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</si>
  <si>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</si>
  <si>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</si>
  <si>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</si>
  <si>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</si>
  <si>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</si>
  <si>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</si>
  <si>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</si>
  <si>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</si>
  <si>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</si>
  <si>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</si>
  <si>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</si>
  <si>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</si>
  <si>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</si>
  <si>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</si>
  <si>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</si>
  <si>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</si>
  <si>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</si>
  <si>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</si>
  <si>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</si>
  <si>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</si>
  <si>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</si>
  <si>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</si>
  <si>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</si>
  <si>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</si>
  <si>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</si>
  <si>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</si>
  <si>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</si>
  <si>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</si>
  <si>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</si>
  <si>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</si>
  <si>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</si>
  <si>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</si>
  <si>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</si>
  <si>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</si>
  <si>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</si>
  <si>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</si>
  <si>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</si>
  <si>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</si>
  <si>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</si>
  <si>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</si>
  <si>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</si>
  <si>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</si>
  <si>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</si>
  <si>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</si>
  <si>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</si>
  <si>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</si>
  <si>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</si>
  <si>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</si>
  <si>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</si>
  <si>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</si>
  <si>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</si>
  <si>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</si>
  <si>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</si>
  <si>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</si>
  <si>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</si>
  <si>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</si>
  <si>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</si>
  <si>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</si>
  <si>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</si>
  <si>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</si>
  <si>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</si>
  <si>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</si>
  <si>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</si>
  <si>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</si>
  <si>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</si>
  <si>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</si>
  <si>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</si>
  <si>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</si>
  <si>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</si>
  <si>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</si>
  <si>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</si>
  <si>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</si>
  <si>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</si>
  <si>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</si>
  <si>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</si>
  <si>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</si>
  <si>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</si>
  <si>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</si>
  <si>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</si>
  <si>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</si>
  <si>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</si>
  <si>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</si>
  <si>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</si>
  <si>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</si>
  <si>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</si>
  <si>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</si>
  <si>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</si>
  <si>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</si>
  <si>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</si>
  <si>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</si>
  <si>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</si>
  <si>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</si>
  <si>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</si>
  <si>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</si>
  <si>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</si>
  <si>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</si>
  <si>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</si>
  <si>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</si>
  <si>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</si>
  <si>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</si>
  <si>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</si>
  <si>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</si>
  <si>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</si>
  <si>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</si>
  <si>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</si>
  <si>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</si>
  <si>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</si>
  <si>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</si>
  <si>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</si>
  <si>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</si>
  <si>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</si>
  <si>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</si>
  <si>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</si>
  <si>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</si>
  <si>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</si>
  <si>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</si>
  <si>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</si>
  <si>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</si>
  <si>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</si>
  <si>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</si>
  <si>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</si>
  <si>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</si>
  <si>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</si>
  <si>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</si>
  <si>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</si>
  <si>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</si>
  <si>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</si>
  <si>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</si>
  <si>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</si>
  <si>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</si>
  <si>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</si>
  <si>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</si>
  <si>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</si>
  <si>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</si>
  <si>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</si>
  <si>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</si>
  <si>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</si>
  <si>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</si>
  <si>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</si>
  <si>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</si>
  <si>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</si>
  <si>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</si>
  <si>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</si>
  <si>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</si>
  <si>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</si>
  <si>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</si>
  <si>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</si>
  <si>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</si>
  <si>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</si>
  <si>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</si>
  <si>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</si>
  <si>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</si>
  <si>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</si>
  <si>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</si>
  <si>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</si>
  <si>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</si>
  <si>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</si>
  <si>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</si>
  <si>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</si>
  <si>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</si>
  <si>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</si>
  <si>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</si>
  <si>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</si>
  <si>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</si>
  <si>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</si>
  <si>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</si>
  <si>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</si>
  <si>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</si>
  <si>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</si>
  <si>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</si>
  <si>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</si>
  <si>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</si>
  <si>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</si>
  <si>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</si>
  <si>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</si>
  <si>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</si>
  <si>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</si>
  <si>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</si>
  <si>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</si>
  <si>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</si>
  <si>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</si>
  <si>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</si>
  <si>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</si>
  <si>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</si>
  <si>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</si>
  <si>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</si>
  <si>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</si>
  <si>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</si>
  <si>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</si>
  <si>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</si>
  <si>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</si>
  <si>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</si>
  <si>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</si>
  <si>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</si>
  <si>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</si>
  <si>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</si>
  <si>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</si>
  <si>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</si>
  <si>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</si>
  <si>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</si>
  <si>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</si>
  <si>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</si>
  <si>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</si>
  <si>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</si>
  <si>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</si>
  <si>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</si>
  <si>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</si>
  <si>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</si>
  <si>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</si>
  <si>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</si>
  <si>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</si>
  <si>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</si>
  <si>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</si>
  <si>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</si>
  <si>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</si>
  <si>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</si>
  <si>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</si>
  <si>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</si>
  <si>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</si>
  <si>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</si>
  <si>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</si>
  <si>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</si>
  <si>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</si>
  <si>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</si>
  <si>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</si>
  <si>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</si>
  <si>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</si>
  <si>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</si>
  <si>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</si>
  <si>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</si>
  <si>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</si>
  <si>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</si>
  <si>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</si>
  <si>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</si>
  <si>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</si>
  <si>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</si>
  <si>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</si>
  <si>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</si>
  <si>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</si>
  <si>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</si>
  <si>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</si>
  <si>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</si>
  <si>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</si>
  <si>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</si>
  <si>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</si>
  <si>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</si>
  <si>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</si>
  <si>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</si>
  <si>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</si>
  <si>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</si>
  <si>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</si>
  <si>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</si>
  <si>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</si>
  <si>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</si>
  <si>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</si>
  <si>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</si>
  <si>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</si>
  <si>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</si>
  <si>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</si>
  <si>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</si>
  <si>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</si>
  <si>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</si>
  <si>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</si>
  <si>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</si>
  <si>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</si>
  <si>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</si>
  <si>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</si>
  <si>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</si>
  <si>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</si>
  <si>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</si>
  <si>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</si>
  <si>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</si>
  <si>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</si>
  <si>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</si>
  <si>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</si>
  <si>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</si>
  <si>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</si>
  <si>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</si>
  <si>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</si>
  <si>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</si>
  <si>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</si>
  <si>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</si>
  <si>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</si>
  <si>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</si>
  <si>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</si>
  <si>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</si>
  <si>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</si>
  <si>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</si>
  <si>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</si>
  <si>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</si>
  <si>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</si>
  <si>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</si>
  <si>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</si>
  <si>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</si>
  <si>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</si>
  <si>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</si>
  <si>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</si>
  <si>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</si>
  <si>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</si>
  <si>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</si>
  <si>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</si>
  <si>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</si>
  <si>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</si>
  <si>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</si>
  <si>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</si>
  <si>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</si>
  <si>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</si>
  <si>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</si>
  <si>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</si>
  <si>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</si>
  <si>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</si>
  <si>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</si>
  <si>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</si>
  <si>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</si>
  <si>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</si>
  <si>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</si>
  <si>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</si>
  <si>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</si>
  <si>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</si>
  <si>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</si>
  <si>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</si>
  <si>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</si>
  <si>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</si>
  <si>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</si>
  <si>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</si>
  <si>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</si>
  <si>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</si>
  <si>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</si>
  <si>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</si>
  <si>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</si>
  <si>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</si>
  <si>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</si>
  <si>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</si>
  <si>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</si>
  <si>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</si>
  <si>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</si>
  <si>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</si>
  <si>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</si>
  <si>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</si>
  <si>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</si>
  <si>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</si>
  <si>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</si>
  <si>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</si>
  <si>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</si>
  <si>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</si>
  <si>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</si>
  <si>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</si>
  <si>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</si>
  <si>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</si>
  <si>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</si>
  <si>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</si>
  <si>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</si>
  <si>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</si>
  <si>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</si>
  <si>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</si>
  <si>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</si>
  <si>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</si>
  <si>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</si>
  <si>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</si>
  <si>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</si>
  <si>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</si>
  <si>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</si>
  <si>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</si>
  <si>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</si>
  <si>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</si>
  <si>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</si>
  <si>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</si>
  <si>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</si>
  <si>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</si>
  <si>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</si>
  <si>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</si>
  <si>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</si>
  <si>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</si>
  <si>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</si>
  <si>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</si>
  <si>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</si>
  <si>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</si>
  <si>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</si>
  <si>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</si>
  <si>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</si>
  <si>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</si>
  <si>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</si>
  <si>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</si>
  <si>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</si>
  <si>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</si>
  <si>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</si>
  <si>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</si>
  <si>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</si>
  <si>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</si>
  <si>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</si>
  <si>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</si>
  <si>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</si>
  <si>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</si>
  <si>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</si>
  <si>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</si>
  <si>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</si>
  <si>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</si>
  <si>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</si>
  <si>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</si>
  <si>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</si>
  <si>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</si>
  <si>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</si>
  <si>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</si>
  <si>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</si>
  <si>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</si>
  <si>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</si>
  <si>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</si>
  <si>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</si>
  <si>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</si>
  <si>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</si>
  <si>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</si>
  <si>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</si>
  <si>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</si>
  <si>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</si>
  <si>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</si>
  <si>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</si>
  <si>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</si>
  <si>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</si>
  <si>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</si>
  <si>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</si>
  <si>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</si>
  <si>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</si>
  <si>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</si>
  <si>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</si>
  <si>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</si>
  <si>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</si>
  <si>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</si>
  <si>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</si>
  <si>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</si>
  <si>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</si>
  <si>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</si>
  <si>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</si>
  <si>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</si>
  <si>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</si>
  <si>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</si>
  <si>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</si>
  <si>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</si>
  <si>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</si>
  <si>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</si>
  <si>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</si>
  <si>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</si>
  <si>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</si>
  <si>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</si>
  <si>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</si>
  <si>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</si>
  <si>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</si>
  <si>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</si>
  <si>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</si>
  <si>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</si>
  <si>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</si>
  <si>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</si>
  <si>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</si>
  <si>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</si>
  <si>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</si>
  <si>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</si>
  <si>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</si>
  <si>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</si>
  <si>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</si>
  <si>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</si>
  <si>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</si>
  <si>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</si>
  <si>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</si>
  <si>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</si>
  <si>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</si>
  <si>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</si>
  <si>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</si>
  <si>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</si>
  <si>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</si>
  <si>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</si>
  <si>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</si>
  <si>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</si>
  <si>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</si>
  <si>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</si>
  <si>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</si>
  <si>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</si>
  <si>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</si>
  <si>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</si>
  <si>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</si>
  <si>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</si>
  <si>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</si>
  <si>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</si>
  <si>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</si>
  <si>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</si>
  <si>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</si>
  <si>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</si>
  <si>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</si>
  <si>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</si>
  <si>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</si>
  <si>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</si>
  <si>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</si>
  <si>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</si>
  <si>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</si>
  <si>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</si>
  <si>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</si>
  <si>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</si>
  <si>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</si>
  <si>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</si>
  <si>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</si>
  <si>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</si>
  <si>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</si>
  <si>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</si>
  <si>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</si>
  <si>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</si>
  <si>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</si>
  <si>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</si>
  <si>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</si>
  <si>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</si>
  <si>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</si>
  <si>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</si>
  <si>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</si>
  <si>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</si>
  <si>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</si>
  <si>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</si>
  <si>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</si>
  <si>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</si>
  <si>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</si>
  <si>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</si>
  <si>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</si>
  <si>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</si>
  <si>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</si>
  <si>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</si>
  <si>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</si>
  <si>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</si>
  <si>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</si>
  <si>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</si>
  <si>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</si>
  <si>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</si>
  <si>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</si>
  <si>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</si>
  <si>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</si>
  <si>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</si>
  <si>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</si>
  <si>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</si>
  <si>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</si>
  <si>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</si>
  <si>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</si>
  <si>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</si>
  <si>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</si>
  <si>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</si>
  <si>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</si>
  <si>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</si>
  <si>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</si>
  <si>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</si>
  <si>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</si>
  <si>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</si>
  <si>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</si>
  <si>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</si>
  <si>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</si>
  <si>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</si>
  <si>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</si>
  <si>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</si>
  <si>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</si>
  <si>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</si>
  <si>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</si>
  <si>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</si>
  <si>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</si>
  <si>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</si>
  <si>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</si>
  <si>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</si>
  <si>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</si>
  <si>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</si>
  <si>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</si>
  <si>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</si>
  <si>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</si>
  <si>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</si>
  <si>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</si>
  <si>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</si>
  <si>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</si>
  <si>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</si>
  <si>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</si>
  <si>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</si>
  <si>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</si>
  <si>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</si>
  <si>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</si>
  <si>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</si>
  <si>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</si>
  <si>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</si>
  <si>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</si>
  <si>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</si>
  <si>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</si>
  <si>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</si>
  <si>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</si>
  <si>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</si>
  <si>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</si>
  <si>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</si>
  <si>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</si>
  <si>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</si>
  <si>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</si>
  <si>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</si>
  <si>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</si>
  <si>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</si>
  <si>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</si>
  <si>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</si>
  <si>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</si>
  <si>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</si>
  <si>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</si>
  <si>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</si>
  <si>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</si>
  <si>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</si>
  <si>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</si>
  <si>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</si>
  <si>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</si>
  <si>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</si>
  <si>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</si>
  <si>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</si>
  <si>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</si>
  <si>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</si>
  <si>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</si>
  <si>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</si>
  <si>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</si>
  <si>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</si>
  <si>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</si>
  <si>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</si>
  <si>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</si>
  <si>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</si>
  <si>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</si>
  <si>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</si>
  <si>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</si>
  <si>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</si>
  <si>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</si>
  <si>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</si>
  <si>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</si>
  <si>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</si>
  <si>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</si>
  <si>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</si>
  <si>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</si>
  <si>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</si>
  <si>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</si>
  <si>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</si>
  <si>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</si>
  <si>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</si>
  <si>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</si>
  <si>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</si>
  <si>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</si>
  <si>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</si>
  <si>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</si>
  <si>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</si>
  <si>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</si>
  <si>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</si>
  <si>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</si>
  <si>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</si>
  <si>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</si>
  <si>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</si>
  <si>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</si>
  <si>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</si>
  <si>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</si>
  <si>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</si>
  <si>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</si>
  <si>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</si>
  <si>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</si>
  <si>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</si>
  <si>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</si>
  <si>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</si>
  <si>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</si>
  <si>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</si>
  <si>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</si>
  <si>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</si>
  <si>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</si>
  <si>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</si>
  <si>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</si>
  <si>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</si>
  <si>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</si>
  <si>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</si>
  <si>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</si>
  <si>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</si>
  <si>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</si>
  <si>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</si>
  <si>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</si>
  <si>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</si>
  <si>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</si>
  <si>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</si>
  <si>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</si>
  <si>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</si>
  <si>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</si>
  <si>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</si>
  <si>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</si>
  <si>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</si>
  <si>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</si>
  <si>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</si>
  <si>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</si>
  <si>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</si>
  <si>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</si>
  <si>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</si>
  <si>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</si>
  <si>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</si>
  <si>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</si>
  <si>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</si>
  <si>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</si>
  <si>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</si>
  <si>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</si>
  <si>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</si>
  <si>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</si>
  <si>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</si>
  <si>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</si>
  <si>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</si>
  <si>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</si>
  <si>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</si>
  <si>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</si>
  <si>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</si>
  <si>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</si>
  <si>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</si>
  <si>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</si>
  <si>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</si>
  <si>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</si>
  <si>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</si>
  <si>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</si>
  <si>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</si>
  <si>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</si>
  <si>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</si>
  <si>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</si>
  <si>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</si>
  <si>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</si>
  <si>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</si>
  <si>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</si>
  <si>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</si>
  <si>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</si>
  <si>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</si>
  <si>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</si>
  <si>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</si>
  <si>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</si>
  <si>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</si>
  <si>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</si>
  <si>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</si>
  <si>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</si>
  <si>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</si>
  <si>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</si>
  <si>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</si>
  <si>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</si>
  <si>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</si>
  <si>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</si>
  <si>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</si>
  <si>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</si>
  <si>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</si>
  <si>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</si>
  <si>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</si>
  <si>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</si>
  <si>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</si>
  <si>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</si>
  <si>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</si>
  <si>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</si>
  <si>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</si>
  <si>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</si>
  <si>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</si>
  <si>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</si>
  <si>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</si>
  <si>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</si>
  <si>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</si>
  <si>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</si>
  <si>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</si>
  <si>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</si>
  <si>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</si>
  <si>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</si>
  <si>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</si>
  <si>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</si>
  <si>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</si>
  <si>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</si>
  <si>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</si>
  <si>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</si>
  <si>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</si>
  <si>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</si>
  <si>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</si>
  <si>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</si>
  <si>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</si>
  <si>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</si>
  <si>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</si>
  <si>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</si>
  <si>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</si>
  <si>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</si>
  <si>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</si>
  <si>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</si>
  <si>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</si>
  <si>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</si>
  <si>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</si>
  <si>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</si>
  <si>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</si>
  <si>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</si>
  <si>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</si>
  <si>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</si>
  <si>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</si>
  <si>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</si>
  <si>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</si>
  <si>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</si>
  <si>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</si>
  <si>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</si>
  <si>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</si>
  <si>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</si>
  <si>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</si>
  <si>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</si>
  <si>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</si>
  <si>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</si>
  <si>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</si>
  <si>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</si>
  <si>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</si>
  <si>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</si>
  <si>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</si>
  <si>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</si>
  <si>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</si>
  <si>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</si>
  <si>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</si>
  <si>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</si>
  <si>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</si>
  <si>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</si>
  <si>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</si>
  <si>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</si>
  <si>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</si>
  <si>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</si>
  <si>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</si>
  <si>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</si>
  <si>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</si>
  <si>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</si>
  <si>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</si>
  <si>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</si>
  <si>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</si>
  <si>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</si>
  <si>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</si>
  <si>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</si>
  <si>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</si>
  <si>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</si>
  <si>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</si>
  <si>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</si>
  <si>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</si>
  <si>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</si>
  <si>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</si>
  <si>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</si>
  <si>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</si>
  <si>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</si>
  <si>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</si>
  <si>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</si>
  <si>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</si>
  <si>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</si>
  <si>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</si>
  <si>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</si>
  <si>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</si>
  <si>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</si>
  <si>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</si>
  <si>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</si>
  <si>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</si>
  <si>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</si>
  <si>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</si>
  <si>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</si>
  <si>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</si>
  <si>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</si>
  <si>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</si>
  <si>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</si>
  <si>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</si>
  <si>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</si>
  <si>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</si>
  <si>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</si>
  <si>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</si>
  <si>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</si>
  <si>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</si>
  <si>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</si>
  <si>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</si>
  <si>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</si>
  <si>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</si>
  <si>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</si>
  <si>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</si>
  <si>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</si>
  <si>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</si>
  <si>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</si>
  <si>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</si>
  <si>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</si>
  <si>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</si>
  <si>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</si>
  <si>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</si>
  <si>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</si>
  <si>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</si>
  <si>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</si>
  <si>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</si>
  <si>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</si>
  <si>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</si>
  <si>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</si>
  <si>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</si>
  <si>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</si>
  <si>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</si>
  <si>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</si>
  <si>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</si>
  <si>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</si>
  <si>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</si>
  <si>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</si>
  <si>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</si>
  <si>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</si>
  <si>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</si>
  <si>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</si>
  <si>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</si>
  <si>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</si>
  <si>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</si>
  <si>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</si>
  <si>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</si>
  <si>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</si>
  <si>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</si>
  <si>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</si>
  <si>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</si>
  <si>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</si>
  <si>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</si>
  <si>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</si>
  <si>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</si>
  <si>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</si>
  <si>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</si>
  <si>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</si>
  <si>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</si>
  <si>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</si>
  <si>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</si>
  <si>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</si>
  <si>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</si>
  <si>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</si>
  <si>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</si>
  <si>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</si>
  <si>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</si>
  <si>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</si>
  <si>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</si>
  <si>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</si>
  <si>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</si>
  <si>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</si>
  <si>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</si>
  <si>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</si>
  <si>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</si>
  <si>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</si>
  <si>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</si>
  <si>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</si>
  <si>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</si>
  <si>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</si>
  <si>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</si>
  <si>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</si>
  <si>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</si>
  <si>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</si>
  <si>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</si>
  <si>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</si>
  <si>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</si>
  <si>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</si>
  <si>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</si>
  <si>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</si>
  <si>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</si>
  <si>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</si>
  <si>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</si>
  <si>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</si>
  <si>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</si>
  <si>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</si>
  <si>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</si>
  <si>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</si>
  <si>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</si>
  <si>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</si>
  <si>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</si>
  <si>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</si>
  <si>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</si>
  <si>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</si>
  <si>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</si>
  <si>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</si>
  <si>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</si>
  <si>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</si>
  <si>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</si>
  <si>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</si>
  <si>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</si>
  <si>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</si>
  <si>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</si>
  <si>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</si>
  <si>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</si>
  <si>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</si>
  <si>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</si>
  <si>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</si>
  <si>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</si>
  <si>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</si>
  <si>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</si>
  <si>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</si>
  <si>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</si>
  <si>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</si>
  <si>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</si>
  <si>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</si>
  <si>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</si>
  <si>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</si>
  <si>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</si>
  <si>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</si>
  <si>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</si>
  <si>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</si>
  <si>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</si>
  <si>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</si>
  <si>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</si>
  <si>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</si>
  <si>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</si>
  <si>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</si>
  <si>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</si>
  <si>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</si>
  <si>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</si>
  <si>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</si>
  <si>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</si>
  <si>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</si>
  <si>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</si>
  <si>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</si>
  <si>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</si>
  <si>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</si>
  <si>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</si>
  <si>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</si>
  <si>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</si>
  <si>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</si>
  <si>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</si>
  <si>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</si>
  <si>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</si>
  <si>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</si>
  <si>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</si>
  <si>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</si>
  <si>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</si>
  <si>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</si>
  <si>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</si>
  <si>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</si>
  <si>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</si>
  <si>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</si>
  <si>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</si>
  <si>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</si>
  <si>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</si>
  <si>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</si>
  <si>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</si>
  <si>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</si>
  <si>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</si>
  <si>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</si>
  <si>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</si>
  <si>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</si>
  <si>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</si>
  <si>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</si>
  <si>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</si>
  <si>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</si>
  <si>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</si>
  <si>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</si>
  <si>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</si>
  <si>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</si>
  <si>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</si>
  <si>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</si>
  <si>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</si>
  <si>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</si>
  <si>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</si>
  <si>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</si>
  <si>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</si>
  <si>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</si>
  <si>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</si>
  <si>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</si>
  <si>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</si>
  <si>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</si>
  <si>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</si>
  <si>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</si>
  <si>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</si>
  <si>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</si>
  <si>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</si>
  <si>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</si>
  <si>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</si>
  <si>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</si>
  <si>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</si>
  <si>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</si>
  <si>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</si>
  <si>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</si>
  <si>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</si>
  <si>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</si>
  <si>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</si>
  <si>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</si>
  <si>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</si>
  <si>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</si>
  <si>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</si>
  <si>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</si>
  <si>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</si>
  <si>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</si>
  <si>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</si>
  <si>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</si>
  <si>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</si>
  <si>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</si>
  <si>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</si>
  <si>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</si>
  <si>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</si>
  <si>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</si>
  <si>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</si>
  <si>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</si>
  <si>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</si>
  <si>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</si>
  <si>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</si>
  <si>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</si>
  <si>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</si>
  <si>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</si>
  <si>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</si>
  <si>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</si>
  <si>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</si>
  <si>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</si>
  <si>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</si>
  <si>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</si>
  <si>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</si>
  <si>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</si>
  <si>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</si>
  <si>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</si>
  <si>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</si>
  <si>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</si>
  <si>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</si>
  <si>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</si>
  <si>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</si>
  <si>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</si>
  <si>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</si>
  <si>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</si>
  <si>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</si>
  <si>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</si>
  <si>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</si>
  <si>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</si>
  <si>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</si>
  <si>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</si>
  <si>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</si>
  <si>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</si>
  <si>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</si>
  <si>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</si>
  <si>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</si>
  <si>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</si>
  <si>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</si>
  <si>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</si>
  <si>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</si>
  <si>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</si>
  <si>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</si>
  <si>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</si>
  <si>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</si>
  <si>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</si>
  <si>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</si>
  <si>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</si>
  <si>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</si>
  <si>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</si>
  <si>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</si>
  <si>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</si>
  <si>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</si>
  <si>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</si>
  <si>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</si>
  <si>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</si>
  <si>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</si>
  <si>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</si>
  <si>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</si>
  <si>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</si>
  <si>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</si>
  <si>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</si>
  <si>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</si>
  <si>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</si>
  <si>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</si>
  <si>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</si>
  <si>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</si>
  <si>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</si>
  <si>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</si>
  <si>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</si>
  <si>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</si>
  <si>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</si>
  <si>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</si>
  <si>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</si>
  <si>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</si>
  <si>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</si>
  <si>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</si>
  <si>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</si>
  <si>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</si>
  <si>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</si>
  <si>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</si>
  <si>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</si>
  <si>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</si>
  <si>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</si>
  <si>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</si>
  <si>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</si>
  <si>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</si>
  <si>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</si>
  <si>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</si>
  <si>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</si>
  <si>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</si>
  <si>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</si>
  <si>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</si>
  <si>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</si>
  <si>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</si>
  <si>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</si>
  <si>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</si>
  <si>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</si>
  <si>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</si>
  <si>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</si>
  <si>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</si>
  <si>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</si>
  <si>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</si>
  <si>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</si>
  <si>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</si>
  <si>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</si>
  <si>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</si>
  <si>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</si>
  <si>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</si>
  <si>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</si>
  <si>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</si>
  <si>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</si>
  <si>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</si>
  <si>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</si>
  <si>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</si>
  <si>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</si>
  <si>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</si>
  <si>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</si>
  <si>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</si>
  <si>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</si>
  <si>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</si>
  <si>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</si>
  <si>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</si>
  <si>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</si>
  <si>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</si>
  <si>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</si>
  <si>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</si>
  <si>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</si>
  <si>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</si>
  <si>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</si>
  <si>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</si>
  <si>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</si>
  <si>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</si>
  <si>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</si>
  <si>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</si>
  <si>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</si>
  <si>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</si>
  <si>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</si>
  <si>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</si>
  <si>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</si>
  <si>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</si>
  <si>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</si>
  <si>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</si>
  <si>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</si>
  <si>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</si>
  <si>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</si>
  <si>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</si>
  <si>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</si>
  <si>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</si>
  <si>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</si>
  <si>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</si>
  <si>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</si>
  <si>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</si>
  <si>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</si>
  <si>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</si>
  <si>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</si>
  <si>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</si>
  <si>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</si>
  <si>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</si>
  <si>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</si>
  <si>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</si>
  <si>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</si>
  <si>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</si>
  <si>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</si>
  <si>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</si>
  <si>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</si>
  <si>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</si>
  <si>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</si>
  <si>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</si>
  <si>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</si>
  <si>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</si>
  <si>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</si>
  <si>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</si>
  <si>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</si>
  <si>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</si>
  <si>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</si>
  <si>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</si>
  <si>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</si>
  <si>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</si>
  <si>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</si>
  <si>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</si>
  <si>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</si>
  <si>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</si>
  <si>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</si>
  <si>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</si>
  <si>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</si>
  <si>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</si>
  <si>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</si>
  <si>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</si>
  <si>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</si>
  <si>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</si>
  <si>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</si>
  <si>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</si>
  <si>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</si>
  <si>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</si>
  <si>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</si>
  <si>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</si>
  <si>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</si>
  <si>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</si>
  <si>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</si>
  <si>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</si>
  <si>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</si>
  <si>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</si>
  <si>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</si>
  <si>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</si>
  <si>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</si>
  <si>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</si>
  <si>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</si>
  <si>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</si>
  <si>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</si>
  <si>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</si>
  <si>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</si>
  <si>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</si>
  <si>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</si>
  <si>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</si>
  <si>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</si>
  <si>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</si>
  <si>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</si>
  <si>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</si>
  <si>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</si>
  <si>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</si>
  <si>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</si>
  <si>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</si>
  <si>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</si>
  <si>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</si>
  <si>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</si>
  <si>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</si>
  <si>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</si>
  <si>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</si>
  <si>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</si>
  <si>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</si>
  <si>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</si>
  <si>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</si>
  <si>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</si>
  <si>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</si>
  <si>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</si>
  <si>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</si>
  <si>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</si>
  <si>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</si>
  <si>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</si>
  <si>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</si>
  <si>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</si>
  <si>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</si>
  <si>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</si>
  <si>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</si>
  <si>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</si>
  <si>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</si>
  <si>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</si>
  <si>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</si>
  <si>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</si>
  <si>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</si>
  <si>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</si>
  <si>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</si>
  <si>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</si>
  <si>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</si>
  <si>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</si>
  <si>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</si>
  <si>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</si>
  <si>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</si>
  <si>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</si>
  <si>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</si>
  <si>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</si>
  <si>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</si>
  <si>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</si>
  <si>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</si>
  <si>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</si>
  <si>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</si>
  <si>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</si>
  <si>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</si>
  <si>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</si>
  <si>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</si>
  <si>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</si>
  <si>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</si>
  <si>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</si>
  <si>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</si>
  <si>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</si>
  <si>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</si>
  <si>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</si>
  <si>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</si>
  <si>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</si>
  <si>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</si>
  <si>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</si>
  <si>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</si>
  <si>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</si>
  <si>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</si>
  <si>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</si>
  <si>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</si>
  <si>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</si>
  <si>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</si>
  <si>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</si>
  <si>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</si>
  <si>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</si>
  <si>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</si>
  <si>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</si>
  <si>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</si>
  <si>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</si>
  <si>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</si>
  <si>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</si>
  <si>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</si>
  <si>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</si>
  <si>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</si>
  <si>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</si>
  <si>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</si>
  <si>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</si>
  <si>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</si>
  <si>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</si>
  <si>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</si>
  <si>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</si>
  <si>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</si>
  <si>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</si>
  <si>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</si>
  <si>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</si>
  <si>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</si>
  <si>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</si>
  <si>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</si>
  <si>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</si>
  <si>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</si>
  <si>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</si>
  <si>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</si>
  <si>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</si>
  <si>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</si>
  <si>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</si>
  <si>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</si>
  <si>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</si>
  <si>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</si>
  <si>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</si>
  <si>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</si>
  <si>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</si>
  <si>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</si>
  <si>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</si>
  <si>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</si>
  <si>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</si>
  <si>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</si>
  <si>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</si>
  <si>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</si>
  <si>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</si>
  <si>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</si>
  <si>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</si>
  <si>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</si>
  <si>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</si>
  <si>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</si>
  <si>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</si>
  <si>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</si>
  <si>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</si>
  <si>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</si>
  <si>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</si>
  <si>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</si>
  <si>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</si>
  <si>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</si>
  <si>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</si>
  <si>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</si>
  <si>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</si>
  <si>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</si>
  <si>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</si>
  <si>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</si>
  <si>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</si>
  <si>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</si>
  <si>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</si>
  <si>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</si>
  <si>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</si>
  <si>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</si>
  <si>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</si>
  <si>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</si>
  <si>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</si>
  <si>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</si>
  <si>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</si>
  <si>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</si>
  <si>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</si>
  <si>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</si>
  <si>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</si>
  <si>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</si>
  <si>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</si>
  <si>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</si>
  <si>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</si>
  <si>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</si>
  <si>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</si>
  <si>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</si>
  <si>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</si>
  <si>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</si>
  <si>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</si>
  <si>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</si>
  <si>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</si>
  <si>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</si>
  <si>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</si>
  <si>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</si>
  <si>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</si>
  <si>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</si>
  <si>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</si>
  <si>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</si>
  <si>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</si>
  <si>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</si>
  <si>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</si>
  <si>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</si>
  <si>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</si>
  <si>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</si>
  <si>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</si>
  <si>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</si>
  <si>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</si>
  <si>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</si>
  <si>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</si>
  <si>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</si>
  <si>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</si>
  <si>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</si>
  <si>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</si>
  <si>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</si>
  <si>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</si>
  <si>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</si>
  <si>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</si>
  <si>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</si>
  <si>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</si>
  <si>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</si>
  <si>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</si>
  <si>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</si>
  <si>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</si>
  <si>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</si>
  <si>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</si>
  <si>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</si>
  <si>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</si>
  <si>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</si>
  <si>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</si>
  <si>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</si>
  <si>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</si>
  <si>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</si>
  <si>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</si>
  <si>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</si>
  <si>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</si>
  <si>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</si>
  <si>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</si>
  <si>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</si>
  <si>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</si>
  <si>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</si>
  <si>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</si>
  <si>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</si>
  <si>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</si>
  <si>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</si>
  <si>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</si>
  <si>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</si>
  <si>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</si>
  <si>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</si>
  <si>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</si>
  <si>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</si>
  <si>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</si>
  <si>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</si>
  <si>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</si>
  <si>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</si>
  <si>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</si>
  <si>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</si>
  <si>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</si>
  <si>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</si>
  <si>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</si>
  <si>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</si>
  <si>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</si>
  <si>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</si>
  <si>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</si>
  <si>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</si>
  <si>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</si>
  <si>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</si>
  <si>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</si>
  <si>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</si>
  <si>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</si>
  <si>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</si>
  <si>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</si>
  <si>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</si>
  <si>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</si>
  <si>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</si>
  <si>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</si>
  <si>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</si>
  <si>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</si>
  <si>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</si>
  <si>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</si>
  <si>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</si>
  <si>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</si>
  <si>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</si>
  <si>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</si>
  <si>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</si>
  <si>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</si>
  <si>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</si>
  <si>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</si>
  <si>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</si>
  <si>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</si>
  <si>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</si>
  <si>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</si>
  <si>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</si>
  <si>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</si>
  <si>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</si>
  <si>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</si>
  <si>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</si>
  <si>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</si>
  <si>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</si>
  <si>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</si>
  <si>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</si>
  <si>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</si>
  <si>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</si>
  <si>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</si>
  <si>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</si>
  <si>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</si>
  <si>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</si>
  <si>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</si>
  <si>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</si>
  <si>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</si>
  <si>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</si>
  <si>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</si>
  <si>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</si>
  <si>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</si>
  <si>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</si>
  <si>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</si>
  <si>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</si>
  <si>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</si>
  <si>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</si>
  <si>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</si>
  <si>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</si>
  <si>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</si>
  <si>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</si>
  <si>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</si>
  <si>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</si>
  <si>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</si>
  <si>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</si>
  <si>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</si>
  <si>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</si>
  <si>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</si>
  <si>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</si>
  <si>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</si>
  <si>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</si>
  <si>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</si>
  <si>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</si>
  <si>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</si>
  <si>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</si>
  <si>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</si>
  <si>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</si>
  <si>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</si>
  <si>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</si>
  <si>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</si>
  <si>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</si>
  <si>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</si>
  <si>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</si>
  <si>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</si>
  <si>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</si>
  <si>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</si>
  <si>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</si>
  <si>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</si>
  <si>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</si>
  <si>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</si>
  <si>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</si>
  <si>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</si>
  <si>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</si>
  <si>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</si>
  <si>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</si>
  <si>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</si>
  <si>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</si>
  <si>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</si>
  <si>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</si>
  <si>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</si>
  <si>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</si>
  <si>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</si>
  <si>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</si>
  <si>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</si>
  <si>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</si>
  <si>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</si>
  <si>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</si>
  <si>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</si>
  <si>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</si>
  <si>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</si>
  <si>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</si>
  <si>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</si>
  <si>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</si>
  <si>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</si>
  <si>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</si>
  <si>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</si>
  <si>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</si>
  <si>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</si>
  <si>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</si>
  <si>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</si>
  <si>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</si>
  <si>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</si>
  <si>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</si>
  <si>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</si>
  <si>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</si>
  <si>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</si>
  <si>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</si>
  <si>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</si>
  <si>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</si>
  <si>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</si>
  <si>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</si>
  <si>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</si>
  <si>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</si>
  <si>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</si>
  <si>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</si>
  <si>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</si>
  <si>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</si>
  <si>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</si>
  <si>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</si>
  <si>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</si>
  <si>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</si>
  <si>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</si>
  <si>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</si>
  <si>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</si>
  <si>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</si>
  <si>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</si>
  <si>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</si>
  <si>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</si>
  <si>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</si>
  <si>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</si>
  <si>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</si>
  <si>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</si>
  <si>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</si>
  <si>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</si>
  <si>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</si>
  <si>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</si>
  <si>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</si>
  <si>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</si>
  <si>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</si>
  <si>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</si>
  <si>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</si>
  <si>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</si>
  <si>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</si>
  <si>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</si>
  <si>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</si>
  <si>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</si>
  <si>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</si>
  <si>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</si>
  <si>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</si>
  <si>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</si>
  <si>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</si>
  <si>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</si>
  <si>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</si>
  <si>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</si>
  <si>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</si>
  <si>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</si>
  <si>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</si>
  <si>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</si>
  <si>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</si>
  <si>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</si>
  <si>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</si>
  <si>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</si>
  <si>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</si>
  <si>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</si>
  <si>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</si>
  <si>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</si>
  <si>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</si>
  <si>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</si>
  <si>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</si>
  <si>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</si>
  <si>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</si>
  <si>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</si>
  <si>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</si>
  <si>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</si>
  <si>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</si>
  <si>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</si>
  <si>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</si>
  <si>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</si>
  <si>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</si>
  <si>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</si>
  <si>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</si>
  <si>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</si>
  <si>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</si>
  <si>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</si>
  <si>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</si>
  <si>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</si>
  <si>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</si>
  <si>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</si>
  <si>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</si>
  <si>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</si>
  <si>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</si>
  <si>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</si>
  <si>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</si>
  <si>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</si>
  <si>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</si>
  <si>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</si>
  <si>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</si>
  <si>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</si>
  <si>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</si>
  <si>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</si>
  <si>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</si>
  <si>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</si>
  <si>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</si>
  <si>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</si>
  <si>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</si>
  <si>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</si>
  <si>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</si>
  <si>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</si>
  <si>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</si>
  <si>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</si>
  <si>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</si>
  <si>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</si>
  <si>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</si>
  <si>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</si>
  <si>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</si>
  <si>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</si>
  <si>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</si>
  <si>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</si>
  <si>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</si>
  <si>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</si>
  <si>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</si>
  <si>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</si>
  <si>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</si>
  <si>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</si>
  <si>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</si>
  <si>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</si>
  <si>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</si>
  <si>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</si>
  <si>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</si>
  <si>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</si>
  <si>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</si>
  <si>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</si>
  <si>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</si>
  <si>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</si>
  <si>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</si>
  <si>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</si>
  <si>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</si>
  <si>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</si>
  <si>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</si>
  <si>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</si>
  <si>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</si>
  <si>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</si>
  <si>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</si>
  <si>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</si>
  <si>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</si>
  <si>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</si>
  <si>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</si>
  <si>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</si>
  <si>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</si>
  <si>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</si>
  <si>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</si>
  <si>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</si>
  <si>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</si>
  <si>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</si>
  <si>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</si>
  <si>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</si>
  <si>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</si>
  <si>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</si>
  <si>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</si>
  <si>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</si>
  <si>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</si>
  <si>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</si>
  <si>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</si>
  <si>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</si>
  <si>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</si>
  <si>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</si>
  <si>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</si>
  <si>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</si>
  <si>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</si>
  <si>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</si>
  <si>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</si>
  <si>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</si>
  <si>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</si>
  <si>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</si>
  <si>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</si>
  <si>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</si>
  <si>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</si>
  <si>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</si>
  <si>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</si>
  <si>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</si>
  <si>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</si>
  <si>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</si>
  <si>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</si>
  <si>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</si>
  <si>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</si>
  <si>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</si>
  <si>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</si>
  <si>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</si>
  <si>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</si>
  <si>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</si>
  <si>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</si>
  <si>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</si>
  <si>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</si>
  <si>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</si>
  <si>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</si>
  <si>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</si>
  <si>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</si>
  <si>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</si>
  <si>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</si>
  <si>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</si>
  <si>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</si>
  <si>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</si>
  <si>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</si>
  <si>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</si>
  <si>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</si>
  <si>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</si>
  <si>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</si>
  <si>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</si>
  <si>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</si>
  <si>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</si>
  <si>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</si>
  <si>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</si>
  <si>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</si>
  <si>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</si>
  <si>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</si>
  <si>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</si>
  <si>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</si>
  <si>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</si>
  <si>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</si>
  <si>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</si>
  <si>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</si>
  <si>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</si>
  <si>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</si>
  <si>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</si>
  <si>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</si>
  <si>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</si>
  <si>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</si>
  <si>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</si>
  <si>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</si>
  <si>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</si>
  <si>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</si>
  <si>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</si>
  <si>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</si>
  <si>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</si>
  <si>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</si>
  <si>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</si>
  <si>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</si>
  <si>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</si>
  <si>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</si>
  <si>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</si>
  <si>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</si>
  <si>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</si>
  <si>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</si>
  <si>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</si>
  <si>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</si>
  <si>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</si>
  <si>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</si>
  <si>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</si>
  <si>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</si>
  <si>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</si>
  <si>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</si>
  <si>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</si>
  <si>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</si>
  <si>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</si>
  <si>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</si>
  <si>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</si>
  <si>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</si>
  <si>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</si>
  <si>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</si>
  <si>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</si>
  <si>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</si>
  <si>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</si>
  <si>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</si>
  <si>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</si>
  <si>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</si>
  <si>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</si>
  <si>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</si>
  <si>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</si>
  <si>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</si>
  <si>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</si>
  <si>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</si>
  <si>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</si>
  <si>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</si>
  <si>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</si>
  <si>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</si>
  <si>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</si>
  <si>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</si>
  <si>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</si>
  <si>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</si>
  <si>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</si>
  <si>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</si>
  <si>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</si>
  <si>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</si>
  <si>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</si>
  <si>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</si>
  <si>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</si>
  <si>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</si>
  <si>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</si>
  <si>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</si>
  <si>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</si>
  <si>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</si>
  <si>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</si>
  <si>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</si>
  <si>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</si>
  <si>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</si>
  <si>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</si>
  <si>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</si>
  <si>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</si>
  <si>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</si>
  <si>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</si>
  <si>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</si>
  <si>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</si>
  <si>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</si>
  <si>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</si>
  <si>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</si>
  <si>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</si>
  <si>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</si>
  <si>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</si>
  <si>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</si>
  <si>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</si>
  <si>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</si>
  <si>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</si>
  <si>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</si>
  <si>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</si>
  <si>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</si>
  <si>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</si>
  <si>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</si>
  <si>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</si>
  <si>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</si>
  <si>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</si>
  <si>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</si>
  <si>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</si>
  <si>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</si>
  <si>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</si>
  <si>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</si>
  <si>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</si>
  <si>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</si>
  <si>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</si>
  <si>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</si>
  <si>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</si>
  <si>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</si>
  <si>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</si>
  <si>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</si>
  <si>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</si>
  <si>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</si>
  <si>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</si>
  <si>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</si>
  <si>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</si>
  <si>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</si>
  <si>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</si>
  <si>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</si>
  <si>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</si>
  <si>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</si>
  <si>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</si>
  <si>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</si>
  <si>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</si>
  <si>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</si>
  <si>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</si>
  <si>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</si>
  <si>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</si>
  <si>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</si>
  <si>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</si>
  <si>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</si>
  <si>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</si>
  <si>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</si>
  <si>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</si>
  <si>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</si>
  <si>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</si>
  <si>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</si>
  <si>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</si>
  <si>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</si>
  <si>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</si>
  <si>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</si>
  <si>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</si>
  <si>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</si>
  <si>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</si>
  <si>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</si>
  <si>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</si>
  <si>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</si>
  <si>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</si>
  <si>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</si>
  <si>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</si>
  <si>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</si>
  <si>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</si>
  <si>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</si>
  <si>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</si>
  <si>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</si>
  <si>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</si>
  <si>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</si>
  <si>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</si>
  <si>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</si>
  <si>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</si>
  <si>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</si>
  <si>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</si>
  <si>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</si>
  <si>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</si>
  <si>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</si>
  <si>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</si>
  <si>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</si>
  <si>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</si>
  <si>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</si>
  <si>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</si>
  <si>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</si>
  <si>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</si>
  <si>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</si>
  <si>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</si>
  <si>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</si>
  <si>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</si>
  <si>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</si>
  <si>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</si>
  <si>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</si>
  <si>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</si>
  <si>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</si>
  <si>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</si>
  <si>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</si>
  <si>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</si>
  <si>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</si>
  <si>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</si>
  <si>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</si>
  <si>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</si>
  <si>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</si>
  <si>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</si>
  <si>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</si>
  <si>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</si>
  <si>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</si>
  <si>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</si>
  <si>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</si>
  <si>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</si>
  <si>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</si>
  <si>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</si>
  <si>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</si>
  <si>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</si>
  <si>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</si>
  <si>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</si>
  <si>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</si>
  <si>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</si>
  <si>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</si>
  <si>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</si>
  <si>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</si>
  <si>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</si>
  <si>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</si>
  <si>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</si>
  <si>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</si>
  <si>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</si>
  <si>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</si>
  <si>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</si>
  <si>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</si>
  <si>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</si>
  <si>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</si>
  <si>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</si>
  <si>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</si>
  <si>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</si>
  <si>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</si>
  <si>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</si>
  <si>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</si>
  <si>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</si>
  <si>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</si>
  <si>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</si>
  <si>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</si>
  <si>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</si>
  <si>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</si>
  <si>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</si>
  <si>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</si>
  <si>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</si>
  <si>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</si>
  <si>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</si>
  <si>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</si>
  <si>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</si>
  <si>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</si>
  <si>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</si>
  <si>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</si>
  <si>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</si>
  <si>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</si>
  <si>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</si>
  <si>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</si>
  <si>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</si>
  <si>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</si>
  <si>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</si>
  <si>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</si>
  <si>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</si>
  <si>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</si>
  <si>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</si>
  <si>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</si>
  <si>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</si>
  <si>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</si>
  <si>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</si>
  <si>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</si>
  <si>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</si>
  <si>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</si>
  <si>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</si>
  <si>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</si>
  <si>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</si>
  <si>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</si>
  <si>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</si>
  <si>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</si>
  <si>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</si>
  <si>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</si>
  <si>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</si>
  <si>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</si>
  <si>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</si>
  <si>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</si>
  <si>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</si>
  <si>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</si>
  <si>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</si>
  <si>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</si>
  <si>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</si>
  <si>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</si>
  <si>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</si>
  <si>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</si>
  <si>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</si>
  <si>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</si>
  <si>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</si>
  <si>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</si>
  <si>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</si>
  <si>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</si>
  <si>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</si>
  <si>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</si>
  <si>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</si>
  <si>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</si>
  <si>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</si>
  <si>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</si>
  <si>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</si>
  <si>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</si>
  <si>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</si>
  <si>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</si>
  <si>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</si>
  <si>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</si>
  <si>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</si>
  <si>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</si>
  <si>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</si>
  <si>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</si>
  <si>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</si>
  <si>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</si>
  <si>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</si>
  <si>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</si>
  <si>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</si>
  <si>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</si>
  <si>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</si>
  <si>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</si>
  <si>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</si>
  <si>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</si>
  <si>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</si>
  <si>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</si>
  <si>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</si>
  <si>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</si>
  <si>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</si>
  <si>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</si>
  <si>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</si>
  <si>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</si>
  <si>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</si>
  <si>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</si>
  <si>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</si>
  <si>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</si>
  <si>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</si>
  <si>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</si>
  <si>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</si>
  <si>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</si>
  <si>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</si>
  <si>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</si>
  <si>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</si>
  <si>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</si>
  <si>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</si>
  <si>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</si>
  <si>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</si>
  <si>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</si>
  <si>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</si>
  <si>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</si>
  <si>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</si>
  <si>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</si>
  <si>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</si>
  <si>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</si>
  <si>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</si>
  <si>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</si>
  <si>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</si>
  <si>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</si>
  <si>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</si>
  <si>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</si>
  <si>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</si>
  <si>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</si>
  <si>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</si>
  <si>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</si>
  <si>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</si>
  <si>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</si>
  <si>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</si>
  <si>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</si>
  <si>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</si>
  <si>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</si>
  <si>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</si>
  <si>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</si>
  <si>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</si>
  <si>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</si>
  <si>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</si>
  <si>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</si>
  <si>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</si>
  <si>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</si>
  <si>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</si>
  <si>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</si>
  <si>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</si>
  <si>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</si>
  <si>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</si>
  <si>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</si>
  <si>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</si>
  <si>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</si>
  <si>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</si>
  <si>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</si>
  <si>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</si>
  <si>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</si>
  <si>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</si>
  <si>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</si>
  <si>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</si>
  <si>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</si>
  <si>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</si>
  <si>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</si>
  <si>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</si>
  <si>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</si>
  <si>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</si>
  <si>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</si>
  <si>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</si>
  <si>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</si>
  <si>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</si>
  <si>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</si>
  <si>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</si>
  <si>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</si>
  <si>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</si>
  <si>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</si>
  <si>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</si>
  <si>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</si>
  <si>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</si>
  <si>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</si>
  <si>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</si>
  <si>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</si>
  <si>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</si>
  <si>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</si>
  <si>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</si>
  <si>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</si>
  <si>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</si>
  <si>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</si>
  <si>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</si>
  <si>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</si>
  <si>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</si>
  <si>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</si>
  <si>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</si>
  <si>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</si>
  <si>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</si>
  <si>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</si>
  <si>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</si>
  <si>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</si>
  <si>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</si>
  <si>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</si>
  <si>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</si>
  <si>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</si>
  <si>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</si>
  <si>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</si>
  <si>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</si>
  <si>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</si>
  <si>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</si>
  <si>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</si>
  <si>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</si>
  <si>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</si>
  <si>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</si>
  <si>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</si>
  <si>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</si>
  <si>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</si>
  <si>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</si>
  <si>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</si>
  <si>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</si>
  <si>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</si>
  <si>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</si>
  <si>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</si>
  <si>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</si>
  <si>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</si>
  <si>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</si>
  <si>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</si>
  <si>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</si>
  <si>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</si>
  <si>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</si>
  <si>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</si>
  <si>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</si>
  <si>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</si>
  <si>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</si>
  <si>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</si>
  <si>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</si>
  <si>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</si>
  <si>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</si>
  <si>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</si>
  <si>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</si>
  <si>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</si>
  <si>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</si>
  <si>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</si>
  <si>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</si>
  <si>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</si>
  <si>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</si>
  <si>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</si>
  <si>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</si>
  <si>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</si>
  <si>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</si>
  <si>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</si>
  <si>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</si>
  <si>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</si>
  <si>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</si>
  <si>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</si>
  <si>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</si>
  <si>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</si>
  <si>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</si>
  <si>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</si>
  <si>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</si>
  <si>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</si>
  <si>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</si>
  <si>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</si>
  <si>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</si>
  <si>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</si>
  <si>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</si>
  <si>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</si>
  <si>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</si>
  <si>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</si>
  <si>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</si>
  <si>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</si>
  <si>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</si>
  <si>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</si>
  <si>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</si>
  <si>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</si>
  <si>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</si>
  <si>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</si>
  <si>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</si>
  <si>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</si>
  <si>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</si>
  <si>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</si>
  <si>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</si>
  <si>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</si>
  <si>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</si>
  <si>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</si>
  <si>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</si>
  <si>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</si>
  <si>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</si>
  <si>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</si>
  <si>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</si>
  <si>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</si>
  <si>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</si>
  <si>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</si>
  <si>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</si>
  <si>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</si>
  <si>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</si>
  <si>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</si>
  <si>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</si>
  <si>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</si>
  <si>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</si>
  <si>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</si>
  <si>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</si>
  <si>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</si>
  <si>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</si>
  <si>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</si>
  <si>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</si>
  <si>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</si>
  <si>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</si>
  <si>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</si>
  <si>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</si>
  <si>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</si>
  <si>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</si>
  <si>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</si>
  <si>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</si>
  <si>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</si>
  <si>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</si>
  <si>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</si>
  <si>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</si>
  <si>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</si>
  <si>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</si>
  <si>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</si>
  <si>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</si>
  <si>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</si>
  <si>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</si>
  <si>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</si>
  <si>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</si>
  <si>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</si>
  <si>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</si>
  <si>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</si>
  <si>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</si>
  <si>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</si>
  <si>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</si>
  <si>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</si>
  <si>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</si>
  <si>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</si>
  <si>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</si>
  <si>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</si>
  <si>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</si>
  <si>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</si>
  <si>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</si>
  <si>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</si>
  <si>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</si>
  <si>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</si>
  <si>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</si>
  <si>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</si>
  <si>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</si>
  <si>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</si>
  <si>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</si>
  <si>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</si>
  <si>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</si>
  <si>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</si>
  <si>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</si>
  <si>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</si>
  <si>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</si>
  <si>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</si>
  <si>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</si>
  <si>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</si>
  <si>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</si>
  <si>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</si>
  <si>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</si>
  <si>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</si>
  <si>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</si>
  <si>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</si>
  <si>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</si>
  <si>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</si>
  <si>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</si>
  <si>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</si>
  <si>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</si>
  <si>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</si>
  <si>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</si>
  <si>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</si>
  <si>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</si>
  <si>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</si>
  <si>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</si>
  <si>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</si>
  <si>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</si>
  <si>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</si>
  <si>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</si>
  <si>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</si>
  <si>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</si>
  <si>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</si>
  <si>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</si>
  <si>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</si>
  <si>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</si>
  <si>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</si>
  <si>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</si>
  <si>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</si>
  <si>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</si>
  <si>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</si>
  <si>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</si>
  <si>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</si>
  <si>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</si>
  <si>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</si>
  <si>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</si>
  <si>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</si>
  <si>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</si>
  <si>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</si>
  <si>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</si>
  <si>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</si>
  <si>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</si>
  <si>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</si>
  <si>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</si>
  <si>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</si>
  <si>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</si>
  <si>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</si>
  <si>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</si>
  <si>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</si>
  <si>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</si>
  <si>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</si>
  <si>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</si>
  <si>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</si>
  <si>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</si>
  <si>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</si>
  <si>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</si>
  <si>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</si>
  <si>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</si>
  <si>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</si>
  <si>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</si>
  <si>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</si>
  <si>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</si>
  <si>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</si>
  <si>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</si>
  <si>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</si>
  <si>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</si>
  <si>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</si>
  <si>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</si>
  <si>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</si>
  <si>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</si>
  <si>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</si>
  <si>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</si>
  <si>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</si>
  <si>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</si>
  <si>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</si>
  <si>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</si>
  <si>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</si>
  <si>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</si>
  <si>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</si>
  <si>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</si>
  <si>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</si>
  <si>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</si>
  <si>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</si>
  <si>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</si>
  <si>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</si>
  <si>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</si>
  <si>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</si>
  <si>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</si>
  <si>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</si>
  <si>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</si>
  <si>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</si>
  <si>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</si>
  <si>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</si>
  <si>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</si>
  <si>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</si>
  <si>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</si>
  <si>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</si>
  <si>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</si>
  <si>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</si>
  <si>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</si>
  <si>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</si>
  <si>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</si>
  <si>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</si>
  <si>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</si>
  <si>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</si>
  <si>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</si>
  <si>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</si>
  <si>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</si>
  <si>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</si>
  <si>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</si>
  <si>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</si>
  <si>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</si>
  <si>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</si>
  <si>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</si>
  <si>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</si>
  <si>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</si>
  <si>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</si>
  <si>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</si>
  <si>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</si>
  <si>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</si>
  <si>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</si>
  <si>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</si>
  <si>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</si>
  <si>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</si>
  <si>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</si>
  <si>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</si>
  <si>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</si>
  <si>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</si>
  <si>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</si>
  <si>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</si>
  <si>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</si>
  <si>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</si>
  <si>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</si>
  <si>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</si>
  <si>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</si>
  <si>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</si>
  <si>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</si>
  <si>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</si>
  <si>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</si>
  <si>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</si>
  <si>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</si>
  <si>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</si>
  <si>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</si>
  <si>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</si>
  <si>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</si>
  <si>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</si>
  <si>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</si>
  <si>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</si>
  <si>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</si>
  <si>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</si>
  <si>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</si>
  <si>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</si>
  <si>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</si>
  <si>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</si>
  <si>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</si>
  <si>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</si>
  <si>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</si>
  <si>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</si>
  <si>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</si>
  <si>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</si>
  <si>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</si>
  <si>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</si>
  <si>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</si>
  <si>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</si>
  <si>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</si>
  <si>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</si>
  <si>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</si>
  <si>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</si>
  <si>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</si>
  <si>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</si>
  <si>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</si>
  <si>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</si>
  <si>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</si>
  <si>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</si>
  <si>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</si>
  <si>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</si>
  <si>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</si>
  <si>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</si>
  <si>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</si>
  <si>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</si>
  <si>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</si>
  <si>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</si>
  <si>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</si>
  <si>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</si>
  <si>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</si>
  <si>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</si>
  <si>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</si>
  <si>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</si>
  <si>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</si>
  <si>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</si>
  <si>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</si>
  <si>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</si>
  <si>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</si>
  <si>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</si>
  <si>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</si>
  <si>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</si>
  <si>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</si>
  <si>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</si>
  <si>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</si>
  <si>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</si>
  <si>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</si>
  <si>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</si>
  <si>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</si>
  <si>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</si>
  <si>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</si>
  <si>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</si>
  <si>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</si>
  <si>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</si>
  <si>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</si>
  <si>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</si>
  <si>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</si>
  <si>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</si>
  <si>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</si>
  <si>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</si>
  <si>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</si>
  <si>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</si>
  <si>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</si>
  <si>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</si>
  <si>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</si>
  <si>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</si>
  <si>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</si>
  <si>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</si>
  <si>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</si>
  <si>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</si>
  <si>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</si>
  <si>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</si>
  <si>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</si>
  <si>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</si>
  <si>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</si>
  <si>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</si>
  <si>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</si>
  <si>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</si>
  <si>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</si>
  <si>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</si>
  <si>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</si>
  <si>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</si>
  <si>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</si>
  <si>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</si>
  <si>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</si>
  <si>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</si>
  <si>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</si>
  <si>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</si>
  <si>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</si>
  <si>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</si>
  <si>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</si>
  <si>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</si>
  <si>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</si>
  <si>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</si>
  <si>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</si>
  <si>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</si>
  <si>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</si>
  <si>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</si>
  <si>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</si>
  <si>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</si>
  <si>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</si>
  <si>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</si>
  <si>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</si>
  <si>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</si>
  <si>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</si>
  <si>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</si>
  <si>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</si>
  <si>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</si>
  <si>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</si>
  <si>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</si>
  <si>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</si>
  <si>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</si>
  <si>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</si>
  <si>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</si>
  <si>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</si>
  <si>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</si>
  <si>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</si>
  <si>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</si>
  <si>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</si>
  <si>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</si>
  <si>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</si>
  <si>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</si>
  <si>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</si>
  <si>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</si>
  <si>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</si>
  <si>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</si>
  <si>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</si>
  <si>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</si>
  <si>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</si>
  <si>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</si>
  <si>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</si>
  <si>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</si>
  <si>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</si>
  <si>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</si>
  <si>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</si>
  <si>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</si>
  <si>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</si>
  <si>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</si>
  <si>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</si>
  <si>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</si>
  <si>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</si>
  <si>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</si>
  <si>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</si>
  <si>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</si>
  <si>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</si>
  <si>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</si>
  <si>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</si>
  <si>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</si>
  <si>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</si>
  <si>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</si>
  <si>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</si>
  <si>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</si>
  <si>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</si>
  <si>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</si>
  <si>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</si>
  <si>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</si>
  <si>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</si>
  <si>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</si>
  <si>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</si>
  <si>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</si>
  <si>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</si>
  <si>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</si>
  <si>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</si>
  <si>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</si>
  <si>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</si>
  <si>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</si>
  <si>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</si>
  <si>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</si>
  <si>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</si>
  <si>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</si>
  <si>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</si>
  <si>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</si>
  <si>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</si>
  <si>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</si>
  <si>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</si>
  <si>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</si>
  <si>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</si>
  <si>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</si>
  <si>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</si>
  <si>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</si>
  <si>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</si>
  <si>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</si>
  <si>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</si>
  <si>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</si>
  <si>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</si>
  <si>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</si>
  <si>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</si>
  <si>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</si>
  <si>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</si>
  <si>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</si>
  <si>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</si>
  <si>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</si>
  <si>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</si>
  <si>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</si>
  <si>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</si>
  <si>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</si>
  <si>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</si>
  <si>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</si>
  <si>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</si>
  <si>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</si>
  <si>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</si>
  <si>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</si>
  <si>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</si>
  <si>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</si>
  <si>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</si>
  <si>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</si>
  <si>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</si>
  <si>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</si>
  <si>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</si>
  <si>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</si>
  <si>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</si>
  <si>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</si>
  <si>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</si>
  <si>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</si>
  <si>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</si>
  <si>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</si>
  <si>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</si>
  <si>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</si>
  <si>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</si>
  <si>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</si>
  <si>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</si>
  <si>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</si>
  <si>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</si>
  <si>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</si>
  <si>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</si>
  <si>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</si>
  <si>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</si>
  <si>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</si>
  <si>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</si>
  <si>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</si>
  <si>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</si>
  <si>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</si>
  <si>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</si>
  <si>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</si>
  <si>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</si>
  <si>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</si>
  <si>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</si>
  <si>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</si>
  <si>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</si>
  <si>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</si>
  <si>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</si>
  <si>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</si>
  <si>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</si>
  <si>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</si>
  <si>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</si>
  <si>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</si>
  <si>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</si>
  <si>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</si>
  <si>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</si>
  <si>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</si>
  <si>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</si>
  <si>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</si>
  <si>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</si>
  <si>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</si>
  <si>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</si>
  <si>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</si>
  <si>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</si>
  <si>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</si>
  <si>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</si>
  <si>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</si>
  <si>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</si>
  <si>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</si>
  <si>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</si>
  <si>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</si>
  <si>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</si>
  <si>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</si>
  <si>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</si>
  <si>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</si>
  <si>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</si>
  <si>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</si>
  <si>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</si>
  <si>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</si>
  <si>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</si>
  <si>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</si>
  <si>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</si>
  <si>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</si>
  <si>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</si>
  <si>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</si>
  <si>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</si>
  <si>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</si>
  <si>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</si>
  <si>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</si>
  <si>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</si>
  <si>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</si>
  <si>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</si>
  <si>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</si>
  <si>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</si>
  <si>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</si>
  <si>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</si>
  <si>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</si>
  <si>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</si>
  <si>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</si>
  <si>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</si>
  <si>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</si>
  <si>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</si>
  <si>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</si>
  <si>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</si>
  <si>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</si>
  <si>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</si>
  <si>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</si>
  <si>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</si>
  <si>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</si>
  <si>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</si>
  <si>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</si>
  <si>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</si>
  <si>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</si>
  <si>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</si>
  <si>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</si>
  <si>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</si>
  <si>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</si>
  <si>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</si>
  <si>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</si>
  <si>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</si>
  <si>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</si>
  <si>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</si>
  <si>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</si>
  <si>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</si>
  <si>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</si>
  <si>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</si>
  <si>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</si>
  <si>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</si>
  <si>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</si>
  <si>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</si>
  <si>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</si>
  <si>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</si>
  <si>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</si>
  <si>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</si>
  <si>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</si>
  <si>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</si>
  <si>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</si>
  <si>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</si>
  <si>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</si>
  <si>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</si>
  <si>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</si>
  <si>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</si>
  <si>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</si>
  <si>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</si>
  <si>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</si>
  <si>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</si>
  <si>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</si>
  <si>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</si>
  <si>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</si>
  <si>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</si>
  <si>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</si>
  <si>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</si>
  <si>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</si>
  <si>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</si>
  <si>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</si>
  <si>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</si>
  <si>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</si>
  <si>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</si>
  <si>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</si>
  <si>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</si>
  <si>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</si>
  <si>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</si>
  <si>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</si>
  <si>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</si>
  <si>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</si>
  <si>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</si>
  <si>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</si>
  <si>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</si>
  <si>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</si>
  <si>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</si>
  <si>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</si>
  <si>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</si>
  <si>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</si>
  <si>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</si>
  <si>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</si>
  <si>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</si>
  <si>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</si>
  <si>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</si>
  <si>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</si>
  <si>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</si>
  <si>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</si>
  <si>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</si>
  <si>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</si>
  <si>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</si>
  <si>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</si>
  <si>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</si>
  <si>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</si>
  <si>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</si>
  <si>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</si>
  <si>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</si>
  <si>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</si>
  <si>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</si>
  <si>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</si>
  <si>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</si>
  <si>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</si>
  <si>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</si>
  <si>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</si>
  <si>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</si>
  <si>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</si>
  <si>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</si>
  <si>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</si>
  <si>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</si>
  <si>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</si>
  <si>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</si>
  <si>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</si>
  <si>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</si>
  <si>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</si>
  <si>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</si>
  <si>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</si>
  <si>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</si>
  <si>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</si>
  <si>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</si>
  <si>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</si>
  <si>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</si>
  <si>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</si>
  <si>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</si>
  <si>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</si>
  <si>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</si>
  <si>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</si>
  <si>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</si>
  <si>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</si>
  <si>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</si>
  <si>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</si>
  <si>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</si>
  <si>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</si>
  <si>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</si>
  <si>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</si>
  <si>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</si>
  <si>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</si>
  <si>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</si>
  <si>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</si>
  <si>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</si>
  <si>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</si>
  <si>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</si>
  <si>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</si>
  <si>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</si>
  <si>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</si>
  <si>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</si>
  <si>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</si>
  <si>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</si>
  <si>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</si>
  <si>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</si>
  <si>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</si>
  <si>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</si>
  <si>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</si>
  <si>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</si>
  <si>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</si>
  <si>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</si>
  <si>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</si>
  <si>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</si>
  <si>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</si>
  <si>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</si>
  <si>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</si>
  <si>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</si>
  <si>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</si>
  <si>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</si>
  <si>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</si>
  <si>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</si>
  <si>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</si>
  <si>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</si>
  <si>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</si>
  <si>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</si>
  <si>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</si>
  <si>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</si>
  <si>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</si>
  <si>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</si>
  <si>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</si>
  <si>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</si>
  <si>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</si>
  <si>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</si>
  <si>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</si>
  <si>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</si>
  <si>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</si>
  <si>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</si>
  <si>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</si>
  <si>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</si>
  <si>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</si>
  <si>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</si>
  <si>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</si>
  <si>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</si>
  <si>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</si>
  <si>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</si>
  <si>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</si>
  <si>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</si>
  <si>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</si>
  <si>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</si>
  <si>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</si>
  <si>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</si>
  <si>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</si>
  <si>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</si>
  <si>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</si>
  <si>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</si>
  <si>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</si>
  <si>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</si>
  <si>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</si>
  <si>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</si>
  <si>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</si>
  <si>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</si>
  <si>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</si>
  <si>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</si>
  <si>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</si>
  <si>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</si>
  <si>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</si>
  <si>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</si>
  <si>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</si>
  <si>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</si>
  <si>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</si>
  <si>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</si>
  <si>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</si>
  <si>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</si>
  <si>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</si>
  <si>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</si>
  <si>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</si>
  <si>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</si>
  <si>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</si>
  <si>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</si>
  <si>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</si>
  <si>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</si>
  <si>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</si>
  <si>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</si>
  <si>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</si>
  <si>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</si>
  <si>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</si>
  <si>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</si>
  <si>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</si>
  <si>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</si>
  <si>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</si>
  <si>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</si>
  <si>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</si>
  <si>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</si>
  <si>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</si>
  <si>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</si>
  <si>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</si>
  <si>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</si>
  <si>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</si>
  <si>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</si>
  <si>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</si>
  <si>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</si>
  <si>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</si>
  <si>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</si>
  <si>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</si>
  <si>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</si>
  <si>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</si>
  <si>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</si>
  <si>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</si>
  <si>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</si>
  <si>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</si>
  <si>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</si>
  <si>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</si>
  <si>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</si>
  <si>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</si>
  <si>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</si>
  <si>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</si>
  <si>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</si>
  <si>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</si>
  <si>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</si>
  <si>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</si>
  <si>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</si>
  <si>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</si>
  <si>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</si>
  <si>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</si>
  <si>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</si>
  <si>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</si>
  <si>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</si>
  <si>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</si>
  <si>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</si>
  <si>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</si>
  <si>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</si>
  <si>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</si>
  <si>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</si>
  <si>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</si>
  <si>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</si>
  <si>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</si>
  <si>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</si>
  <si>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</si>
  <si>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</si>
  <si>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</si>
  <si>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</si>
  <si>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</si>
  <si>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</si>
  <si>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</si>
  <si>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</si>
  <si>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</si>
  <si>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</si>
  <si>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</si>
  <si>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</si>
  <si>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</si>
  <si>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</si>
  <si>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</si>
  <si>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</si>
  <si>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</si>
  <si>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</si>
  <si>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</si>
  <si>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</si>
  <si>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</si>
  <si>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</si>
  <si>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</si>
  <si>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</si>
  <si>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</si>
  <si>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</si>
  <si>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</si>
  <si>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</si>
  <si>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</si>
  <si>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</si>
  <si>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</si>
  <si>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</si>
  <si>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</si>
  <si>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</si>
  <si>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</si>
  <si>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</si>
  <si>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</si>
  <si>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</si>
  <si>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</si>
  <si>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</si>
  <si>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</si>
  <si>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</si>
  <si>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</si>
  <si>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</si>
  <si>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</si>
  <si>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</si>
  <si>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</si>
  <si>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</si>
  <si>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</si>
  <si>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</si>
  <si>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</si>
  <si>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</si>
  <si>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</si>
  <si>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</si>
  <si>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</si>
  <si>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</si>
  <si>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</si>
  <si>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</si>
  <si>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</si>
  <si>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</si>
  <si>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</si>
  <si>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</si>
  <si>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</si>
  <si>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</si>
  <si>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</si>
  <si>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</si>
  <si>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</si>
  <si>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</si>
  <si>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</si>
  <si>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</si>
  <si>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</si>
  <si>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</si>
  <si>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</si>
  <si>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</si>
  <si>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</si>
  <si>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</si>
  <si>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</si>
  <si>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</si>
  <si>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</si>
  <si>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</si>
  <si>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</si>
  <si>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</si>
  <si>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</si>
  <si>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</si>
  <si>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</si>
  <si>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</si>
  <si>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</si>
  <si>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</si>
  <si>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</si>
  <si>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</si>
  <si>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</si>
  <si>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</si>
  <si>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</si>
  <si>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</si>
  <si>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</si>
  <si>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</si>
  <si>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</si>
  <si>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</si>
  <si>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</si>
  <si>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</si>
  <si>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</si>
  <si>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</si>
  <si>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</si>
  <si>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</si>
  <si>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</si>
  <si>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</si>
  <si>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</si>
  <si>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</si>
  <si>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</si>
  <si>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</si>
  <si>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</si>
  <si>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</si>
  <si>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</si>
  <si>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</si>
  <si>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</si>
  <si>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</si>
  <si>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</si>
  <si>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</si>
  <si>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</si>
  <si>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</si>
  <si>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</si>
  <si>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</si>
  <si>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</si>
  <si>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</si>
  <si>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</si>
  <si>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</si>
  <si>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</si>
  <si>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</si>
  <si>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</si>
  <si>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</si>
  <si>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</si>
  <si>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</si>
  <si>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</si>
  <si>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</si>
  <si>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</si>
  <si>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</si>
  <si>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</si>
  <si>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</si>
  <si>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</si>
  <si>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</si>
  <si>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</si>
  <si>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</si>
  <si>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</si>
  <si>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</si>
  <si>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</si>
  <si>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</si>
  <si>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</si>
  <si>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</si>
  <si>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</si>
  <si>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</si>
  <si>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</si>
  <si>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</si>
  <si>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</si>
  <si>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</si>
  <si>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</si>
  <si>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</si>
  <si>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</si>
  <si>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</si>
  <si>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</si>
  <si>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</si>
  <si>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</si>
  <si>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</si>
  <si>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</si>
  <si>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</si>
  <si>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</si>
  <si>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</si>
  <si>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</si>
  <si>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</si>
  <si>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</si>
  <si>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</si>
  <si>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</si>
  <si>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</si>
  <si>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</si>
  <si>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</si>
  <si>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</si>
  <si>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</si>
  <si>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</si>
  <si>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</si>
  <si>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</si>
  <si>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</si>
  <si>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</si>
  <si>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</si>
  <si>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</si>
  <si>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</si>
  <si>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</si>
  <si>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</si>
  <si>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</si>
  <si>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</si>
  <si>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</si>
  <si>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</si>
  <si>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</si>
  <si>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</si>
  <si>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</si>
  <si>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</si>
  <si>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</si>
  <si>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</si>
  <si>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</si>
  <si>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</si>
  <si>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</si>
  <si>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</si>
  <si>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</si>
  <si>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</si>
  <si>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</si>
  <si>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</si>
  <si>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</si>
  <si>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</si>
  <si>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</si>
  <si>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</si>
  <si>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</si>
  <si>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</si>
  <si>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</si>
  <si>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</si>
  <si>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</si>
  <si>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</si>
  <si>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</si>
  <si>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</si>
  <si>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</si>
  <si>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</si>
  <si>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</si>
  <si>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</si>
  <si>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</si>
  <si>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</si>
  <si>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</si>
  <si>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</si>
  <si>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</si>
  <si>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</si>
  <si>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</si>
  <si>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</si>
  <si>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</si>
  <si>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</si>
  <si>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</si>
  <si>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</si>
  <si>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</si>
  <si>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</si>
  <si>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</si>
  <si>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</si>
  <si>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</si>
  <si>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</si>
  <si>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</si>
  <si>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</si>
  <si>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</si>
  <si>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</si>
  <si>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</si>
  <si>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</si>
  <si>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</si>
  <si>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</si>
  <si>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</si>
  <si>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</si>
  <si>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</si>
  <si>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</si>
  <si>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</si>
  <si>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</si>
  <si>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</si>
  <si>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</si>
  <si>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</si>
  <si>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</si>
  <si>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</si>
  <si>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</si>
  <si>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</si>
  <si>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</si>
  <si>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</si>
  <si>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</si>
  <si>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</si>
  <si>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</si>
  <si>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</si>
  <si>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</si>
  <si>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</si>
  <si>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</si>
  <si>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</si>
  <si>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</si>
  <si>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</si>
  <si>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</si>
  <si>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</si>
  <si>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</si>
  <si>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</si>
  <si>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</si>
  <si>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</si>
  <si>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</si>
  <si>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</si>
  <si>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</si>
  <si>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</si>
  <si>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</si>
  <si>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</si>
  <si>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</si>
  <si>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</si>
  <si>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</si>
  <si>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</si>
  <si>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</si>
  <si>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</si>
  <si>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</si>
  <si>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</si>
  <si>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</si>
  <si>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</si>
  <si>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</si>
  <si>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</si>
  <si>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</si>
  <si>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</si>
  <si>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</si>
  <si>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</si>
  <si>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</si>
  <si>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</si>
  <si>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</si>
  <si>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</si>
  <si>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</si>
  <si>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</si>
  <si>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</si>
  <si>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</si>
  <si>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</si>
  <si>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</si>
  <si>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</si>
  <si>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</si>
  <si>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</si>
  <si>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</si>
  <si>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</si>
  <si>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</si>
  <si>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</si>
  <si>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</si>
  <si>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</si>
  <si>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</si>
  <si>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</si>
  <si>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</si>
  <si>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</si>
  <si>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</si>
  <si>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</si>
  <si>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</si>
  <si>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</si>
  <si>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</si>
  <si>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</si>
  <si>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</si>
  <si>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</si>
  <si>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</si>
  <si>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</si>
  <si>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</si>
  <si>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</si>
  <si>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</si>
  <si>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</si>
  <si>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</si>
  <si>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</si>
  <si>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</si>
  <si>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</si>
  <si>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</si>
  <si>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</si>
  <si>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</si>
  <si>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</si>
  <si>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</si>
  <si>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</si>
  <si>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</si>
  <si>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</si>
  <si>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</si>
  <si>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</si>
  <si>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</si>
  <si>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</si>
  <si>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</si>
  <si>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</si>
  <si>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</si>
  <si>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</si>
  <si>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</si>
  <si>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</si>
  <si>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</si>
  <si>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</si>
  <si>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</si>
  <si>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</si>
  <si>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</si>
  <si>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</si>
  <si>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</si>
  <si>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</si>
  <si>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</si>
  <si>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</si>
  <si>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</si>
  <si>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</si>
  <si>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</si>
  <si>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</si>
  <si>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</si>
  <si>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</si>
  <si>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</si>
  <si>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</si>
  <si>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</si>
  <si>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</si>
  <si>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</si>
  <si>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</si>
  <si>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</si>
  <si>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</si>
  <si>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</si>
  <si>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</si>
  <si>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</si>
  <si>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</si>
  <si>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</si>
  <si>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</si>
  <si>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</si>
  <si>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</si>
  <si>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</si>
  <si>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</si>
  <si>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</si>
  <si>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</si>
  <si>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</si>
  <si>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</si>
  <si>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</si>
  <si>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</si>
  <si>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</si>
  <si>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</si>
  <si>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</si>
  <si>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</si>
  <si>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</si>
  <si>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</si>
  <si>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</si>
  <si>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</si>
  <si>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</si>
  <si>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</si>
  <si>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</si>
  <si>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</si>
  <si>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</si>
  <si>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</si>
  <si>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</si>
  <si>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</si>
  <si>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</si>
  <si>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</si>
  <si>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</si>
  <si>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</si>
  <si>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</si>
  <si>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</si>
  <si>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</si>
  <si>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</si>
  <si>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</si>
  <si>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</si>
  <si>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</si>
  <si>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</si>
  <si>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</si>
  <si>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</si>
  <si>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</si>
  <si>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</si>
  <si>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</si>
  <si>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</si>
  <si>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</si>
  <si>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</si>
  <si>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</si>
  <si>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</si>
  <si>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</si>
  <si>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</si>
  <si>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</si>
  <si>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</si>
  <si>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</si>
  <si>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</si>
  <si>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</si>
  <si>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</si>
  <si>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</si>
  <si>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</si>
  <si>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</si>
  <si>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</si>
  <si>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</si>
  <si>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</si>
  <si>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</si>
  <si>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</si>
  <si>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</si>
  <si>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</si>
  <si>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</si>
  <si>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</si>
  <si>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</si>
  <si>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</si>
  <si>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</si>
  <si>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</si>
  <si>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</si>
  <si>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</si>
  <si>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</si>
  <si>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</si>
  <si>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</si>
  <si>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</si>
  <si>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</si>
  <si>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</si>
  <si>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</si>
  <si>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</si>
  <si>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</si>
  <si>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</si>
  <si>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</si>
  <si>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</si>
  <si>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</si>
  <si>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</si>
  <si>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</si>
  <si>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</si>
  <si>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</si>
  <si>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</si>
  <si>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</si>
  <si>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</si>
  <si>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</si>
  <si>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</si>
  <si>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</si>
  <si>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</si>
  <si>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</si>
  <si>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</si>
  <si>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</si>
  <si>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</si>
  <si>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</si>
  <si>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</si>
  <si>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</si>
  <si>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</si>
  <si>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</si>
  <si>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</si>
  <si>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</si>
  <si>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</si>
  <si>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</si>
  <si>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</si>
  <si>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</si>
  <si>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</si>
  <si>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</si>
  <si>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</si>
  <si>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</si>
  <si>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</si>
  <si>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</si>
  <si>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</si>
  <si>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</si>
  <si>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</si>
  <si>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</si>
  <si>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</si>
  <si>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</si>
  <si>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</si>
  <si>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</si>
  <si>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</si>
  <si>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</si>
  <si>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</si>
  <si>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</si>
  <si>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</si>
  <si>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</si>
  <si>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</si>
  <si>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</si>
  <si>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</si>
  <si>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</si>
  <si>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</si>
  <si>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</si>
  <si>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</si>
  <si>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</si>
  <si>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</si>
  <si>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</si>
  <si>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</si>
  <si>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</si>
  <si>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</si>
  <si>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</si>
  <si>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</si>
  <si>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</si>
  <si>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</si>
  <si>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</si>
  <si>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</si>
  <si>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</si>
  <si>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</si>
  <si>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</si>
  <si>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</si>
  <si>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</si>
  <si>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</si>
  <si>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</si>
  <si>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</si>
  <si>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</si>
  <si>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</si>
  <si>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</si>
  <si>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</si>
  <si>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</si>
  <si>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</si>
  <si>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</si>
  <si>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</si>
  <si>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</si>
  <si>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</si>
  <si>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</si>
  <si>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</si>
  <si>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</si>
  <si>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</si>
  <si>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</si>
  <si>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</si>
  <si>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</si>
  <si>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</si>
  <si>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</si>
  <si>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</si>
  <si>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</si>
  <si>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</si>
  <si>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</si>
  <si>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</si>
  <si>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</si>
  <si>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</si>
  <si>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</si>
  <si>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</si>
  <si>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</si>
  <si>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</si>
  <si>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</si>
  <si>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</si>
  <si>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</si>
  <si>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</si>
  <si>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</si>
  <si>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</si>
  <si>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</si>
  <si>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</si>
  <si>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</si>
  <si>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</si>
  <si>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</si>
  <si>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</si>
  <si>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</si>
  <si>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</si>
  <si>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</si>
  <si>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</si>
  <si>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</si>
  <si>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</si>
  <si>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</si>
  <si>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</si>
  <si>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</si>
  <si>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</si>
  <si>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</si>
  <si>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</si>
  <si>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</si>
  <si>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</si>
  <si>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</si>
  <si>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</si>
  <si>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</si>
  <si>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</si>
  <si>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</si>
  <si>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</si>
  <si>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</si>
  <si>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</si>
  <si>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</si>
  <si>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</si>
  <si>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</si>
  <si>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</si>
  <si>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</si>
  <si>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</si>
  <si>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</si>
  <si>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</si>
  <si>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</si>
  <si>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</si>
  <si>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</si>
  <si>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</si>
  <si>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</si>
  <si>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</si>
  <si>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</si>
  <si>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</si>
  <si>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</si>
  <si>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</si>
  <si>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</si>
  <si>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</si>
  <si>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</si>
  <si>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</si>
  <si>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</si>
  <si>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</si>
  <si>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</si>
  <si>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</si>
  <si>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</si>
  <si>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</si>
  <si>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</si>
  <si>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</si>
  <si>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</si>
  <si>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</si>
  <si>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</si>
  <si>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</si>
  <si>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</si>
  <si>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</si>
  <si>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</si>
  <si>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</si>
  <si>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</si>
  <si>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</si>
  <si>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</si>
  <si>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</si>
  <si>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</si>
  <si>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</si>
  <si>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</si>
  <si>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</si>
  <si>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</si>
  <si>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</si>
  <si>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</si>
  <si>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</si>
  <si>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</si>
  <si>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</si>
  <si>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</si>
  <si>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</si>
  <si>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</si>
  <si>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</si>
  <si>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</si>
  <si>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</si>
  <si>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</si>
  <si>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</si>
  <si>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</si>
  <si>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</si>
  <si>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</si>
  <si>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</si>
  <si>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</si>
  <si>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</si>
  <si>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</si>
  <si>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</si>
  <si>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</si>
  <si>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</si>
  <si>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</si>
  <si>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</si>
  <si>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</si>
  <si>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</si>
  <si>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</si>
  <si>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</si>
  <si>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</si>
  <si>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</si>
  <si>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</si>
  <si>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</si>
  <si>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</si>
  <si>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</si>
  <si>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</si>
  <si>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</si>
  <si>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</si>
  <si>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</si>
  <si>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</si>
  <si>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</si>
  <si>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</si>
  <si>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</si>
  <si>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</si>
  <si>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</si>
  <si>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</si>
  <si>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</si>
  <si>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</si>
  <si>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</si>
  <si>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</si>
  <si>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</si>
  <si>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</si>
  <si>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</si>
  <si>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</si>
  <si>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</si>
  <si>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</si>
  <si>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</si>
  <si>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</si>
  <si>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</si>
  <si>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</si>
  <si>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</si>
  <si>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</si>
  <si>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</si>
  <si>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</si>
  <si>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</si>
  <si>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</si>
  <si>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</si>
  <si>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</si>
  <si>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</si>
  <si>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</si>
  <si>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</si>
  <si>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</si>
  <si>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</si>
  <si>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</si>
  <si>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</si>
  <si>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</si>
  <si>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</si>
  <si>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</si>
  <si>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</si>
  <si>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</si>
  <si>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</si>
  <si>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</si>
  <si>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</si>
  <si>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</si>
  <si>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</si>
  <si>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</si>
  <si>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</si>
  <si>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</si>
  <si>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</si>
  <si>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</si>
  <si>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</si>
  <si>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</si>
  <si>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</si>
  <si>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</si>
  <si>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</si>
  <si>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</si>
  <si>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</si>
  <si>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</si>
  <si>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</si>
  <si>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</si>
  <si>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</si>
  <si>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</si>
  <si>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</si>
  <si>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</si>
  <si>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</si>
  <si>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</si>
  <si>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</si>
  <si>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</si>
  <si>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</si>
  <si>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</si>
  <si>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</si>
  <si>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</si>
  <si>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</si>
  <si>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</si>
  <si>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</si>
  <si>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</si>
  <si>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</si>
  <si>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</si>
  <si>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</si>
  <si>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</si>
  <si>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</si>
  <si>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</si>
  <si>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</si>
  <si>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</si>
  <si>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</si>
  <si>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</si>
  <si>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</si>
  <si>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</si>
  <si>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</si>
  <si>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</si>
  <si>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</si>
  <si>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</si>
  <si>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</si>
  <si>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</si>
  <si>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</si>
  <si>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</si>
  <si>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</si>
  <si>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</si>
  <si>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</si>
  <si>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</si>
  <si>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</si>
  <si>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</si>
  <si>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</si>
  <si>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</si>
  <si>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</si>
  <si>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</si>
  <si>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</si>
  <si>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</si>
  <si>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</si>
  <si>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</si>
  <si>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</si>
  <si>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</si>
  <si>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</si>
  <si>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</si>
  <si>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</si>
  <si>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</si>
  <si>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</si>
  <si>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</si>
  <si>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</si>
  <si>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</si>
  <si>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</si>
  <si>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</si>
  <si>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</si>
  <si>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</si>
  <si>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</si>
  <si>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</si>
  <si>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</si>
  <si>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</si>
  <si>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</si>
  <si>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</si>
  <si>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</si>
  <si>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</si>
  <si>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</si>
  <si>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</si>
  <si>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</si>
  <si>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</si>
  <si>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</si>
  <si>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</si>
  <si>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</si>
  <si>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</si>
  <si>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</si>
  <si>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</si>
  <si>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</si>
  <si>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</si>
  <si>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</si>
  <si>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</si>
  <si>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</si>
  <si>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</si>
  <si>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</si>
  <si>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</si>
  <si>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</si>
  <si>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</si>
  <si>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</si>
  <si>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</si>
  <si>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</si>
  <si>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</si>
  <si>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</si>
  <si>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</si>
  <si>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</si>
  <si>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</si>
  <si>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</si>
  <si>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</si>
  <si>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</si>
  <si>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</si>
  <si>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</si>
  <si>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</si>
  <si>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</si>
  <si>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</si>
  <si>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</si>
  <si>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</si>
  <si>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</si>
  <si>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</si>
  <si>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</si>
  <si>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</si>
  <si>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</si>
  <si>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</si>
  <si>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</si>
  <si>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</si>
  <si>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</si>
  <si>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</si>
  <si>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</si>
  <si>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</si>
  <si>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</si>
  <si>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</si>
  <si>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</si>
  <si>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</si>
  <si>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</si>
  <si>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</si>
  <si>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</si>
  <si>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</si>
  <si>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</si>
  <si>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</si>
  <si>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</si>
  <si>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</si>
  <si>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</si>
  <si>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</si>
  <si>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</si>
  <si>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</si>
  <si>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</si>
  <si>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</si>
  <si>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</si>
  <si>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</si>
  <si>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</si>
  <si>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</si>
  <si>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</si>
  <si>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</si>
  <si>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</si>
  <si>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</si>
  <si>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</si>
  <si>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</si>
  <si>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</si>
  <si>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</si>
  <si>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</si>
  <si>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</si>
  <si>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</si>
  <si>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</si>
  <si>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</si>
  <si>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</si>
  <si>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</si>
  <si>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</si>
  <si>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</si>
  <si>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</si>
  <si>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</si>
  <si>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</si>
  <si>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</si>
  <si>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</si>
  <si>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</si>
  <si>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</si>
  <si>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</si>
  <si>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</si>
  <si>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</si>
  <si>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</si>
  <si>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</si>
  <si>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</si>
  <si>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</si>
  <si>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</si>
  <si>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</si>
  <si>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</si>
  <si>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</si>
  <si>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</si>
  <si>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</si>
  <si>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</si>
  <si>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</si>
  <si>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</si>
  <si>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</si>
  <si>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</si>
  <si>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</si>
  <si>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</si>
  <si>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</si>
  <si>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</si>
  <si>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</si>
  <si>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</si>
  <si>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</si>
  <si>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</si>
  <si>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</si>
  <si>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</si>
  <si>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</si>
  <si>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</si>
  <si>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</si>
  <si>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</si>
  <si>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</si>
  <si>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</si>
  <si>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</si>
  <si>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</si>
  <si>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</si>
  <si>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</si>
  <si>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</si>
  <si>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</si>
  <si>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</si>
  <si>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</si>
  <si>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</si>
  <si>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</si>
  <si>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</si>
  <si>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</si>
  <si>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</si>
  <si>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</si>
  <si>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</si>
  <si>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</si>
  <si>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</si>
  <si>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</si>
  <si>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</si>
  <si>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</si>
  <si>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</si>
  <si>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</si>
  <si>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</si>
  <si>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</si>
  <si>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</si>
  <si>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</si>
  <si>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</si>
  <si>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</si>
  <si>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</si>
  <si>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</si>
  <si>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</si>
  <si>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</si>
  <si>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</si>
  <si>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</si>
  <si>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</si>
  <si>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</si>
  <si>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</si>
  <si>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</si>
  <si>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</si>
  <si>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</si>
  <si>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</si>
  <si>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</si>
  <si>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</si>
  <si>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</si>
  <si>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</si>
  <si>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</si>
  <si>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</si>
  <si>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</si>
  <si>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</si>
  <si>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</si>
  <si>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</si>
  <si>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</si>
  <si>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</si>
  <si>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</si>
  <si>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</si>
  <si>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</si>
  <si>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</si>
  <si>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</si>
  <si>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</si>
  <si>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</si>
  <si>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</si>
  <si>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</si>
  <si>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</si>
  <si>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</si>
  <si>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</si>
  <si>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</si>
  <si>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</si>
  <si>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</si>
  <si>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</si>
  <si>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</si>
  <si>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</si>
  <si>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</si>
  <si>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</si>
  <si>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</si>
  <si>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</si>
  <si>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</si>
  <si>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</si>
  <si>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</si>
  <si>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</si>
  <si>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</si>
  <si>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</si>
  <si>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</si>
  <si>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</si>
  <si>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</si>
  <si>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</si>
  <si>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</si>
  <si>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</si>
  <si>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</si>
  <si>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</si>
  <si>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</si>
  <si>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</si>
  <si>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</si>
  <si>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</si>
  <si>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</si>
  <si>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</si>
  <si>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</si>
  <si>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</si>
  <si>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</si>
  <si>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</si>
  <si>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</si>
  <si>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</si>
  <si>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</si>
  <si>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</si>
  <si>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</si>
  <si>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</si>
  <si>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</si>
  <si>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</si>
  <si>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</si>
  <si>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</si>
  <si>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</si>
  <si>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</si>
  <si>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</si>
  <si>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</si>
  <si>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</si>
  <si>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</si>
  <si>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</si>
  <si>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</si>
  <si>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</si>
  <si>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</si>
  <si>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</si>
  <si>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</si>
  <si>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</si>
  <si>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</si>
  <si>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</si>
  <si>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</si>
  <si>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</si>
  <si>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</si>
  <si>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</si>
  <si>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</si>
  <si>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</si>
  <si>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</si>
  <si>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</si>
  <si>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</si>
  <si>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</si>
  <si>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</si>
  <si>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</si>
  <si>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</si>
  <si>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</si>
  <si>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</si>
  <si>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</si>
  <si>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</si>
  <si>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</si>
  <si>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</si>
  <si>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</si>
  <si>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</si>
  <si>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</si>
  <si>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</si>
  <si>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</si>
  <si>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</si>
  <si>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</si>
  <si>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</si>
  <si>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</si>
  <si>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</si>
  <si>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</si>
  <si>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</si>
  <si>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</si>
  <si>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</si>
  <si>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</si>
  <si>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</si>
  <si>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</si>
  <si>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</si>
  <si>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</si>
  <si>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</si>
  <si>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</si>
  <si>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</si>
  <si>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</si>
  <si>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</si>
  <si>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</si>
  <si>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</si>
  <si>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</si>
  <si>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</si>
  <si>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</si>
  <si>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</si>
  <si>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</si>
  <si>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</si>
  <si>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</si>
  <si>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</si>
  <si>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</si>
  <si>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</si>
  <si>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</si>
  <si>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</si>
  <si>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</si>
  <si>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</si>
  <si>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</si>
  <si>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</si>
  <si>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</si>
  <si>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</si>
  <si>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</si>
  <si>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</si>
  <si>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</si>
  <si>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</si>
  <si>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</si>
  <si>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</si>
  <si>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</si>
  <si>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</si>
  <si>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</si>
  <si>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</si>
  <si>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</si>
  <si>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</si>
  <si>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</si>
  <si>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</si>
  <si>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</si>
  <si>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</si>
  <si>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</si>
  <si>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</si>
  <si>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</si>
  <si>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</si>
  <si>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</si>
  <si>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</si>
  <si>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</si>
  <si>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</si>
  <si>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</si>
  <si>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</si>
  <si>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</si>
  <si>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</si>
  <si>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</si>
  <si>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</si>
  <si>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</si>
  <si>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</si>
  <si>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</si>
  <si>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</si>
  <si>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</si>
  <si>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</si>
  <si>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</si>
  <si>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</si>
  <si>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</si>
  <si>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</si>
  <si>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</si>
  <si>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</si>
  <si>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</si>
  <si>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</si>
  <si>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</si>
  <si>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</si>
  <si>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</si>
  <si>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</si>
  <si>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</si>
  <si>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</si>
  <si>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</si>
  <si>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</si>
  <si>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</si>
  <si>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</si>
  <si>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</si>
  <si>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</si>
  <si>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</si>
  <si>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</si>
  <si>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</si>
  <si>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</si>
  <si>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</si>
  <si>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</si>
  <si>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</si>
  <si>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</si>
  <si>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</si>
  <si>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</si>
  <si>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</si>
  <si>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</si>
  <si>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</si>
  <si>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</si>
  <si>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</si>
  <si>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</si>
  <si>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</si>
  <si>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</si>
  <si>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</si>
  <si>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</si>
  <si>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</si>
  <si>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</si>
  <si>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</si>
  <si>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</si>
  <si>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</si>
  <si>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</si>
  <si>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</si>
  <si>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</si>
  <si>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</si>
  <si>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</si>
  <si>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</si>
  <si>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</si>
  <si>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</si>
  <si>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</si>
  <si>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</si>
  <si>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</si>
  <si>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</si>
  <si>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</si>
  <si>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</si>
  <si>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</si>
  <si>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</si>
  <si>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</si>
  <si>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</si>
  <si>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</si>
  <si>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</si>
  <si>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</si>
  <si>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</si>
  <si>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</si>
  <si>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</si>
  <si>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</si>
  <si>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</si>
  <si>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</si>
  <si>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</si>
  <si>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</si>
  <si>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</si>
  <si>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</si>
  <si>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</si>
  <si>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</si>
  <si>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</si>
  <si>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</si>
  <si>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</si>
  <si>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</si>
  <si>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</si>
  <si>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</si>
  <si>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</si>
  <si>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</si>
  <si>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</si>
  <si>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</si>
  <si>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</si>
  <si>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</si>
  <si>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</si>
  <si>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</si>
  <si>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</si>
  <si>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</si>
  <si>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</si>
  <si>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</si>
  <si>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</si>
  <si>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</si>
  <si>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</si>
  <si>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</si>
  <si>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</si>
  <si>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</si>
  <si>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</si>
  <si>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</si>
  <si>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</si>
  <si>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</si>
  <si>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</si>
  <si>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</si>
  <si>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</si>
  <si>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</si>
  <si>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</si>
  <si>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</si>
  <si>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</si>
  <si>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</si>
  <si>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</si>
  <si>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</si>
  <si>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</si>
  <si>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</si>
  <si>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</si>
  <si>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</si>
  <si>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</si>
  <si>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</si>
  <si>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</si>
  <si>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</si>
  <si>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</si>
  <si>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</si>
  <si>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</si>
  <si>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</si>
  <si>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</si>
  <si>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</si>
  <si>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</si>
  <si>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</si>
  <si>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</si>
  <si>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</si>
  <si>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</si>
  <si>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</si>
  <si>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</si>
  <si>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</si>
  <si>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</si>
  <si>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</si>
  <si>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</si>
  <si>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</si>
  <si>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</si>
  <si>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</si>
  <si>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</si>
  <si>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</si>
  <si>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</si>
  <si>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</si>
  <si>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</si>
  <si>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</si>
  <si>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</si>
  <si>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</si>
  <si>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</si>
  <si>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</si>
  <si>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</si>
  <si>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</si>
  <si>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</si>
  <si>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</si>
  <si>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</si>
  <si>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</si>
  <si>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</si>
  <si>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</si>
  <si>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</si>
  <si>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</si>
  <si>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</si>
  <si>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</si>
  <si>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</si>
  <si>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</si>
  <si>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</si>
  <si>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</si>
  <si>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</si>
  <si>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</si>
  <si>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</si>
  <si>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</si>
  <si>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</si>
  <si>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</si>
  <si>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</si>
  <si>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</si>
  <si>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</si>
  <si>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</si>
  <si>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</si>
  <si>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</si>
  <si>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</si>
  <si>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</si>
  <si>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</si>
  <si>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</si>
  <si>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</si>
  <si>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</si>
  <si>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</si>
  <si>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</si>
  <si>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</si>
  <si>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</si>
  <si>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</si>
  <si>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</si>
  <si>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</si>
  <si>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</si>
  <si>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</si>
  <si>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</si>
  <si>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</si>
  <si>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</si>
  <si>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</si>
  <si>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</si>
  <si>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</si>
  <si>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</si>
  <si>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</si>
  <si>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</si>
  <si>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</si>
  <si>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</si>
  <si>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</si>
  <si>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</si>
  <si>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</si>
  <si>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</si>
  <si>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</si>
  <si>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</si>
  <si>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</si>
  <si>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</si>
  <si>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</si>
  <si>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</si>
  <si>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</si>
  <si>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</si>
  <si>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</si>
  <si>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</si>
  <si>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</si>
  <si>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</si>
  <si>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</si>
  <si>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</si>
  <si>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</si>
  <si>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</si>
  <si>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</si>
  <si>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</si>
  <si>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</si>
  <si>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</si>
  <si>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</si>
  <si>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</si>
  <si>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</si>
  <si>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</si>
  <si>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</si>
  <si>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</si>
  <si>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</si>
  <si>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</si>
  <si>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</si>
  <si>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</si>
  <si>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</si>
  <si>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</si>
  <si>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</si>
  <si>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</si>
  <si>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</si>
  <si>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</si>
  <si>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</si>
  <si>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</si>
  <si>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</si>
  <si>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</si>
  <si>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</si>
  <si>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</si>
  <si>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</si>
  <si>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</si>
  <si>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</si>
  <si>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</si>
  <si>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</si>
  <si>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</si>
  <si>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</si>
  <si>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</si>
  <si>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</si>
  <si>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</si>
  <si>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</si>
  <si>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</si>
  <si>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</si>
  <si>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</si>
  <si>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</si>
  <si>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</si>
  <si>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</si>
  <si>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</si>
  <si>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</si>
  <si>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</si>
  <si>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</si>
  <si>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</si>
  <si>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</si>
  <si>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</si>
  <si>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</si>
  <si>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</si>
  <si>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</si>
  <si>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</si>
  <si>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</si>
  <si>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</si>
  <si>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</si>
  <si>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</si>
  <si>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</si>
  <si>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</si>
  <si>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</si>
  <si>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</si>
  <si>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</si>
  <si>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</si>
  <si>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</si>
  <si>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</si>
  <si>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</si>
  <si>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</si>
  <si>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</si>
  <si>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</si>
  <si>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</si>
  <si>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</si>
  <si>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</si>
  <si>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</si>
  <si>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</si>
  <si>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</si>
  <si>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</si>
  <si>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</si>
  <si>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</si>
  <si>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</si>
  <si>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</si>
  <si>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</si>
  <si>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</si>
  <si>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</si>
  <si>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</si>
  <si>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</si>
  <si>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</si>
  <si>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</si>
  <si>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</si>
  <si>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</si>
  <si>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</si>
  <si>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</si>
  <si>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</si>
  <si>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</si>
  <si>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</si>
  <si>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</si>
  <si>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</si>
  <si>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</si>
  <si>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</si>
  <si>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</si>
  <si>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</si>
  <si>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</si>
  <si>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</si>
  <si>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</si>
  <si>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</si>
  <si>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</si>
  <si>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</si>
  <si>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</si>
  <si>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</si>
  <si>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</si>
  <si>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</si>
  <si>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</si>
  <si>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</si>
  <si>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</si>
  <si>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</si>
  <si>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</si>
  <si>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</si>
  <si>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</si>
  <si>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</si>
  <si>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</si>
  <si>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</si>
  <si>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</si>
  <si>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</si>
  <si>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</si>
  <si>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</si>
  <si>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</si>
  <si>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</si>
  <si>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</si>
  <si>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</si>
  <si>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</si>
  <si>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</si>
  <si>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</si>
  <si>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</si>
  <si>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</si>
  <si>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</si>
  <si>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</si>
  <si>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</si>
  <si>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</si>
  <si>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</si>
  <si>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</si>
  <si>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</si>
  <si>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</si>
  <si>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</si>
  <si>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</si>
  <si>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</si>
  <si>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</si>
  <si>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</si>
  <si>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</si>
  <si>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</si>
  <si>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</si>
  <si>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</si>
  <si>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</si>
  <si>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</si>
  <si>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</si>
  <si>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</si>
  <si>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</si>
  <si>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</si>
  <si>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</si>
  <si>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</si>
  <si>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</si>
  <si>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</si>
  <si>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</si>
  <si>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</si>
  <si>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</si>
  <si>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</si>
  <si>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</si>
  <si>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</si>
  <si>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</si>
  <si>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</si>
  <si>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</si>
  <si>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</si>
  <si>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</si>
  <si>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</si>
  <si>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</si>
  <si>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</si>
  <si>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</si>
  <si>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</si>
  <si>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</si>
  <si>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</si>
  <si>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</si>
  <si>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</si>
  <si>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</si>
  <si>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</si>
  <si>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</si>
  <si>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</si>
  <si>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</si>
  <si>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</si>
  <si>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</si>
  <si>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</si>
  <si>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</si>
  <si>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</si>
  <si>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</si>
  <si>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</si>
  <si>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</si>
  <si>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</si>
  <si>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</si>
  <si>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</si>
  <si>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</si>
  <si>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</si>
  <si>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</si>
  <si>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</si>
  <si>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</si>
  <si>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</si>
  <si>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</si>
  <si>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</si>
  <si>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</si>
  <si>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</si>
  <si>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</si>
  <si>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</si>
  <si>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</si>
  <si>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</si>
  <si>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</si>
  <si>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</si>
  <si>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</si>
  <si>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</si>
  <si>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</si>
  <si>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</si>
  <si>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</si>
  <si>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</si>
  <si>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</si>
  <si>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</si>
  <si>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</si>
  <si>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</si>
  <si>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</si>
  <si>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</si>
  <si>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</si>
  <si>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</si>
  <si>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</si>
  <si>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</si>
  <si>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</si>
  <si>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</si>
  <si>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</si>
  <si>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</si>
  <si>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</si>
  <si>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</si>
  <si>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</si>
  <si>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</si>
  <si>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</si>
  <si>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</si>
  <si>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</si>
  <si>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</si>
  <si>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</si>
  <si>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</si>
  <si>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</si>
  <si>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</si>
  <si>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</si>
  <si>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</si>
  <si>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</si>
  <si>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</si>
  <si>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</si>
  <si>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</si>
  <si>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</si>
  <si>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</si>
  <si>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</si>
  <si>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</si>
  <si>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</si>
  <si>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</si>
  <si>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</si>
  <si>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</si>
  <si>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</si>
  <si>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</si>
  <si>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</si>
  <si>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</si>
  <si>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</si>
  <si>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</si>
  <si>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</si>
  <si>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</si>
  <si>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</si>
  <si>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</si>
  <si>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</si>
  <si>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</si>
  <si>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</si>
  <si>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</si>
  <si>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</si>
  <si>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</si>
  <si>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</si>
  <si>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</si>
  <si>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</si>
  <si>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</si>
  <si>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</si>
  <si>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</si>
  <si>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</si>
  <si>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</si>
  <si>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</si>
  <si>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</si>
  <si>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</si>
  <si>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</si>
  <si>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</si>
  <si>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</si>
  <si>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</si>
  <si>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</si>
  <si>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</si>
  <si>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</si>
  <si>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</si>
  <si>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</si>
  <si>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</si>
  <si>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</si>
  <si>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</si>
  <si>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</si>
  <si>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</si>
  <si>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</si>
  <si>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</si>
  <si>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</si>
  <si>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</si>
  <si>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</si>
  <si>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</si>
  <si>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</si>
  <si>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</si>
  <si>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</si>
  <si>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</si>
  <si>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</si>
  <si>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</si>
  <si>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</si>
  <si>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</si>
  <si>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</si>
  <si>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</si>
  <si>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</si>
  <si>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</si>
  <si>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</si>
  <si>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</si>
  <si>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</si>
  <si>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</si>
  <si>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</si>
  <si>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</si>
  <si>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</si>
  <si>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</si>
  <si>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</si>
  <si>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</si>
  <si>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</si>
  <si>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</si>
  <si>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</si>
  <si>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</si>
  <si>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</si>
  <si>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</si>
  <si>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</si>
  <si>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</si>
  <si>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</si>
  <si>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</si>
  <si>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</si>
  <si>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</si>
  <si>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</si>
  <si>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</si>
  <si>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</si>
  <si>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</si>
  <si>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</si>
  <si>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</si>
  <si>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</si>
  <si>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</si>
  <si>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</si>
  <si>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</si>
  <si>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</si>
  <si>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</si>
  <si>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</si>
  <si>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</si>
  <si>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</si>
  <si>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</si>
  <si>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</si>
  <si>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</si>
  <si>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</si>
  <si>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</si>
  <si>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</si>
  <si>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</si>
  <si>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</si>
  <si>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</si>
  <si>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</si>
  <si>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</si>
  <si>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</si>
  <si>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</si>
  <si>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</si>
  <si>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</si>
  <si>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</si>
  <si>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</si>
  <si>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</si>
  <si>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</si>
  <si>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</si>
  <si>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</si>
  <si>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</si>
  <si>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</si>
  <si>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</si>
  <si>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</si>
  <si>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</si>
  <si>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</si>
  <si>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</si>
  <si>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</si>
  <si>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</si>
  <si>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</si>
  <si>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</si>
  <si>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</si>
  <si>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</si>
  <si>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</si>
  <si>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</si>
  <si>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</si>
  <si>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</si>
  <si>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</si>
  <si>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</si>
  <si>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</si>
  <si>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</si>
  <si>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</si>
  <si>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</si>
  <si>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</si>
  <si>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</si>
  <si>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</si>
  <si>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</si>
  <si>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</si>
  <si>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</si>
  <si>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</si>
  <si>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</si>
  <si>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</si>
  <si>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</si>
  <si>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</si>
  <si>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</si>
  <si>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</si>
  <si>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</si>
  <si>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</si>
  <si>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</si>
  <si>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</si>
  <si>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</si>
  <si>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</si>
  <si>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</si>
  <si>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</si>
  <si>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</si>
  <si>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</si>
  <si>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</si>
  <si>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</si>
  <si>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</si>
  <si>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</si>
  <si>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</si>
  <si>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</si>
  <si>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</si>
  <si>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</si>
  <si>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</si>
  <si>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</si>
  <si>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</si>
  <si>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</si>
  <si>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</si>
  <si>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</si>
  <si>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</si>
  <si>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</si>
  <si>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</si>
  <si>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</si>
  <si>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</si>
  <si>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</si>
  <si>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</si>
  <si>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</si>
  <si>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</si>
  <si>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</si>
  <si>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</si>
  <si>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</si>
  <si>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</si>
  <si>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</si>
  <si>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</si>
  <si>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</si>
  <si>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</si>
  <si>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</si>
  <si>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</si>
  <si>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</si>
  <si>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</si>
  <si>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</si>
  <si>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</si>
  <si>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</si>
  <si>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</si>
  <si>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</si>
  <si>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</si>
  <si>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</si>
  <si>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</si>
  <si>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</si>
  <si>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</si>
  <si>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</si>
  <si>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</si>
  <si>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</si>
  <si>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</si>
  <si>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</si>
  <si>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</si>
  <si>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</si>
  <si>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</si>
  <si>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</si>
  <si>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</si>
  <si>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</si>
  <si>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</si>
  <si>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</si>
  <si>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</si>
  <si>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</si>
  <si>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</si>
  <si>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</si>
  <si>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</si>
  <si>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</si>
  <si>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</si>
  <si>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</si>
  <si>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</si>
  <si>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</si>
  <si>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</si>
  <si>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</si>
  <si>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</si>
  <si>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</si>
  <si>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</si>
  <si>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</si>
  <si>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</si>
  <si>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</si>
  <si>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</si>
  <si>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</si>
  <si>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</si>
  <si>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</si>
  <si>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</si>
  <si>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</si>
  <si>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</si>
  <si>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</si>
  <si>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</si>
  <si>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</si>
  <si>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</si>
  <si>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</si>
  <si>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</si>
  <si>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</si>
  <si>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</si>
  <si>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</si>
  <si>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</si>
  <si>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</si>
  <si>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</si>
  <si>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</si>
  <si>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</si>
  <si>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</si>
  <si>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</si>
  <si>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</si>
  <si>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</si>
  <si>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</si>
  <si>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</si>
  <si>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</si>
  <si>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</si>
  <si>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</si>
  <si>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</si>
  <si>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</si>
  <si>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</si>
  <si>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</si>
  <si>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</si>
  <si>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</si>
  <si>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</si>
  <si>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</si>
  <si>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</si>
  <si>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</si>
  <si>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</si>
  <si>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</si>
  <si>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</si>
  <si>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</si>
  <si>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</si>
  <si>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</si>
  <si>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</si>
  <si>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</si>
  <si>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</si>
  <si>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</si>
  <si>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</si>
  <si>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</si>
  <si>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</si>
  <si>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</si>
  <si>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</si>
  <si>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</si>
  <si>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</si>
  <si>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</si>
  <si>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</si>
  <si>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</si>
  <si>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</si>
  <si>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</si>
  <si>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</si>
  <si>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</si>
  <si>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</si>
  <si>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</si>
  <si>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</si>
  <si>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</si>
  <si>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</si>
  <si>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</si>
  <si>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</si>
  <si>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</si>
  <si>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</si>
  <si>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</si>
  <si>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</si>
  <si>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</si>
  <si>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</si>
  <si>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</si>
  <si>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</si>
  <si>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</si>
  <si>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</si>
  <si>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</si>
  <si>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</si>
  <si>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</si>
  <si>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</si>
  <si>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</si>
  <si>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</si>
  <si>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</si>
  <si>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</si>
  <si>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</si>
  <si>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</si>
  <si>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</si>
  <si>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</si>
  <si>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</si>
  <si>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</si>
  <si>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</si>
  <si>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</si>
  <si>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</si>
  <si>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</si>
  <si>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</si>
  <si>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</si>
  <si>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</si>
  <si>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</si>
  <si>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</si>
  <si>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</si>
  <si>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</si>
  <si>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</si>
  <si>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</si>
  <si>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</si>
  <si>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</si>
  <si>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</si>
  <si>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</si>
  <si>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</si>
  <si>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</si>
  <si>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</si>
  <si>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</si>
  <si>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</si>
  <si>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</si>
  <si>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</si>
  <si>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</si>
  <si>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</si>
  <si>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</si>
  <si>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</si>
  <si>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</si>
  <si>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</si>
  <si>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</si>
  <si>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</si>
  <si>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</si>
  <si>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</si>
  <si>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</si>
  <si>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</si>
  <si>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</si>
  <si>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</si>
  <si>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</si>
  <si>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</si>
  <si>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</si>
  <si>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</si>
  <si>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</si>
  <si>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</si>
  <si>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</si>
  <si>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</si>
  <si>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</si>
  <si>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</si>
  <si>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</si>
  <si>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</si>
  <si>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</si>
  <si>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</si>
  <si>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</si>
  <si>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</si>
  <si>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</si>
  <si>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</si>
  <si>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</si>
  <si>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</si>
  <si>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</si>
  <si>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</si>
  <si>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</si>
  <si>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</si>
  <si>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</si>
  <si>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</si>
  <si>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</si>
  <si>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</si>
  <si>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</si>
  <si>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</si>
  <si>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</si>
  <si>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</si>
  <si>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</si>
  <si>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</si>
  <si>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</si>
  <si>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</si>
  <si>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</si>
  <si>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</si>
  <si>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</si>
  <si>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</si>
  <si>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</si>
  <si>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</si>
  <si>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</si>
  <si>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</si>
  <si>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</si>
  <si>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</si>
  <si>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</si>
  <si>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</si>
  <si>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</si>
  <si>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</si>
  <si>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</si>
  <si>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</si>
  <si>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</si>
  <si>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</si>
  <si>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</si>
  <si>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</si>
  <si>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</si>
  <si>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</si>
  <si>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</si>
  <si>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</si>
  <si>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</si>
  <si>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</si>
  <si>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</si>
  <si>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</si>
  <si>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</si>
  <si>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</si>
  <si>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</si>
  <si>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</si>
  <si>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</si>
  <si>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</si>
  <si>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</si>
  <si>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</si>
  <si>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</si>
  <si>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</si>
  <si>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</si>
  <si>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</si>
  <si>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</si>
  <si>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</si>
  <si>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</si>
  <si>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</si>
  <si>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</si>
  <si>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</si>
  <si>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</si>
  <si>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</si>
  <si>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</si>
  <si>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</si>
  <si>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</si>
  <si>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</si>
  <si>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</si>
  <si>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</si>
  <si>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</si>
  <si>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</si>
  <si>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</si>
  <si>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</si>
  <si>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</si>
  <si>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</si>
  <si>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</si>
  <si>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</si>
  <si>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</si>
  <si>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</si>
  <si>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</si>
  <si>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</si>
  <si>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</si>
  <si>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</si>
  <si>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</si>
  <si>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</si>
  <si>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</si>
  <si>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</si>
  <si>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</si>
  <si>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</si>
  <si>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</si>
  <si>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</si>
  <si>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</si>
  <si>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</si>
  <si>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</si>
  <si>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</si>
  <si>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</si>
  <si>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</si>
  <si>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</si>
  <si>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</si>
  <si>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</si>
  <si>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</si>
  <si>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</si>
  <si>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</si>
  <si>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</si>
  <si>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</si>
  <si>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</si>
  <si>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</si>
  <si>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</si>
  <si>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</si>
  <si>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</si>
  <si>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</si>
  <si>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</si>
  <si>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</si>
  <si>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</si>
  <si>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</si>
  <si>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</si>
  <si>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</si>
  <si>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</si>
  <si>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</si>
  <si>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</si>
  <si>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</si>
  <si>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</si>
  <si>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</si>
  <si>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</si>
  <si>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</si>
  <si>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</si>
  <si>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</si>
  <si>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</si>
  <si>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</si>
  <si>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</si>
  <si>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</si>
  <si>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</si>
  <si>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</si>
  <si>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</si>
  <si>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</si>
  <si>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</si>
  <si>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</si>
  <si>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</si>
  <si>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</si>
  <si>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</si>
  <si>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</si>
  <si>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</si>
  <si>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</si>
  <si>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</si>
  <si>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</si>
  <si>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</si>
  <si>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</si>
  <si>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</si>
  <si>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</si>
  <si>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</si>
  <si>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</si>
  <si>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</si>
  <si>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</si>
  <si>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</si>
  <si>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</si>
  <si>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</si>
  <si>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</si>
  <si>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</si>
  <si>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</si>
  <si>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</si>
  <si>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</si>
  <si>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</si>
  <si>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</si>
  <si>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</si>
  <si>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</si>
  <si>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</si>
  <si>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</si>
  <si>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</si>
  <si>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</si>
  <si>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</si>
  <si>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</si>
  <si>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</si>
  <si>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</si>
  <si>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</si>
  <si>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</si>
  <si>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</si>
  <si>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</si>
  <si>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</si>
  <si>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</si>
  <si>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</si>
  <si>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</si>
  <si>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</si>
  <si>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</si>
  <si>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</si>
  <si>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</si>
  <si>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</si>
  <si>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</si>
  <si>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</si>
  <si>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</si>
  <si>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</si>
  <si>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</si>
  <si>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</si>
  <si>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</si>
  <si>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</si>
  <si>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</si>
  <si>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</si>
  <si>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</si>
  <si>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</si>
  <si>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</si>
  <si>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</si>
  <si>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</si>
  <si>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</si>
  <si>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</si>
  <si>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</si>
  <si>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</si>
  <si>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</si>
  <si>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</si>
  <si>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</si>
  <si>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</si>
  <si>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</si>
  <si>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</si>
  <si>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</si>
  <si>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</si>
  <si>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</si>
  <si>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</si>
  <si>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</si>
  <si>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</si>
  <si>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</si>
  <si>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</si>
  <si>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</si>
  <si>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</si>
  <si>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</si>
  <si>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</si>
  <si>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</si>
  <si>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</si>
  <si>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</si>
  <si>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</si>
  <si>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</si>
  <si>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</si>
  <si>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</si>
  <si>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</si>
  <si>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</si>
  <si>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</si>
  <si>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</si>
  <si>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</si>
  <si>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</si>
  <si>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</si>
  <si>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</si>
  <si>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</si>
  <si>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</si>
  <si>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</si>
  <si>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</si>
  <si>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</si>
  <si>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</si>
  <si>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</si>
  <si>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</si>
  <si>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</si>
  <si>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</si>
  <si>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</si>
  <si>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</si>
  <si>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</si>
  <si>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</si>
  <si>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</si>
  <si>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</si>
  <si>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</si>
  <si>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</si>
  <si>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</si>
  <si>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</si>
  <si>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</si>
  <si>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</si>
  <si>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</si>
  <si>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</si>
  <si>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</si>
  <si>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</si>
  <si>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</si>
  <si>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</si>
  <si>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</si>
  <si>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</si>
  <si>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</si>
  <si>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</si>
  <si>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</si>
  <si>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</si>
  <si>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</si>
  <si>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</si>
  <si>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</si>
  <si>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</si>
  <si>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</si>
  <si>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</si>
  <si>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</si>
  <si>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</si>
  <si>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</si>
  <si>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</si>
  <si>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</si>
  <si>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</si>
  <si>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</si>
  <si>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</si>
  <si>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</si>
  <si>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</si>
  <si>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</si>
  <si>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</si>
  <si>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</si>
  <si>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</si>
  <si>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</si>
  <si>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</si>
  <si>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</si>
  <si>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</si>
  <si>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</si>
  <si>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</si>
  <si>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</si>
  <si>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</si>
  <si>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</si>
  <si>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</si>
  <si>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</si>
  <si>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</si>
  <si>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</si>
  <si>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</si>
  <si>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</si>
  <si>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</si>
  <si>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</si>
  <si>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</si>
  <si>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</si>
  <si>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</si>
  <si>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</si>
  <si>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</si>
  <si>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</si>
  <si>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</si>
  <si>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</si>
  <si>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</si>
  <si>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</si>
  <si>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</si>
  <si>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</si>
  <si>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</si>
  <si>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</si>
  <si>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</si>
  <si>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</si>
  <si>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</si>
  <si>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</si>
  <si>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</si>
  <si>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</si>
  <si>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</si>
  <si>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</si>
  <si>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</si>
  <si>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</si>
  <si>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</si>
  <si>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</si>
  <si>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</si>
  <si>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</si>
  <si>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</si>
  <si>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</si>
  <si>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</si>
  <si>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</si>
  <si>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</si>
  <si>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</si>
  <si>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</si>
  <si>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</si>
  <si>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</si>
  <si>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</si>
  <si>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</si>
  <si>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</si>
  <si>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</si>
  <si>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</si>
  <si>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</si>
  <si>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</si>
  <si>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</si>
  <si>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</si>
  <si>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</si>
  <si>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</si>
  <si>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</si>
  <si>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</si>
  <si>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</si>
  <si>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</si>
  <si>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</si>
  <si>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</si>
  <si>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</si>
  <si>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</si>
  <si>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</si>
  <si>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</si>
  <si>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</si>
  <si>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</si>
  <si>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</si>
  <si>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</si>
  <si>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</si>
  <si>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</si>
  <si>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</si>
  <si>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</si>
  <si>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</si>
  <si>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</si>
  <si>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</si>
  <si>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</si>
  <si>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</si>
  <si>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</si>
  <si>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</si>
  <si>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</si>
  <si>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</si>
  <si>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</si>
  <si>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</si>
  <si>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</si>
  <si>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</si>
  <si>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</si>
  <si>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</si>
  <si>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</si>
  <si>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</si>
  <si>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</si>
  <si>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</si>
  <si>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</si>
  <si>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</si>
  <si>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</si>
  <si>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</si>
  <si>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</si>
  <si>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</si>
  <si>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</si>
  <si>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</si>
  <si>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</si>
  <si>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</si>
  <si>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</si>
  <si>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</si>
  <si>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</si>
  <si>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</si>
  <si>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</si>
  <si>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</si>
  <si>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</si>
  <si>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</si>
  <si>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</si>
  <si>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</si>
  <si>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</si>
  <si>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</si>
  <si>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</si>
  <si>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</si>
  <si>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</si>
  <si>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</si>
  <si>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</si>
  <si>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</si>
  <si>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</si>
  <si>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</si>
  <si>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</si>
  <si>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</si>
  <si>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</si>
  <si>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</si>
  <si>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</si>
  <si>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</si>
  <si>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</si>
  <si>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</si>
  <si>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</si>
  <si>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</si>
  <si>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</si>
  <si>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</si>
  <si>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</si>
  <si>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</si>
  <si>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</si>
  <si>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</si>
  <si>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</si>
  <si>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</si>
  <si>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</si>
  <si>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</si>
  <si>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</si>
  <si>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</si>
  <si>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</si>
  <si>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</si>
  <si>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</si>
  <si>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</si>
  <si>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</si>
  <si>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</si>
  <si>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</si>
  <si>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</si>
  <si>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</si>
  <si>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</si>
  <si>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</si>
  <si>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</si>
  <si>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</si>
  <si>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</si>
  <si>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</si>
  <si>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</si>
  <si>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</si>
  <si>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</si>
  <si>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</si>
  <si>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</si>
  <si>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</si>
  <si>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</si>
  <si>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</si>
  <si>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</si>
  <si>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</si>
  <si>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</si>
  <si>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</si>
  <si>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</si>
  <si>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</si>
  <si>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</si>
  <si>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</si>
  <si>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</si>
  <si>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</si>
  <si>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</si>
  <si>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</si>
  <si>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</si>
  <si>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</si>
  <si>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</si>
  <si>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</si>
  <si>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</si>
  <si>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</si>
  <si>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</si>
  <si>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</si>
  <si>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</si>
  <si>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</si>
  <si>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</si>
  <si>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</si>
  <si>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</si>
  <si>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</si>
  <si>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</si>
  <si>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</si>
  <si>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</si>
  <si>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</si>
  <si>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</si>
  <si>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</si>
  <si>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</si>
  <si>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</si>
  <si>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</si>
  <si>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</si>
  <si>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</si>
  <si>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</si>
  <si>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</si>
  <si>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</si>
  <si>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</si>
  <si>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</si>
  <si>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</si>
  <si>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</si>
  <si>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</si>
  <si>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</si>
  <si>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</si>
  <si>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</si>
  <si>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</si>
  <si>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</si>
  <si>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</si>
  <si>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</si>
  <si>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</si>
  <si>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</si>
  <si>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</si>
  <si>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</si>
  <si>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</si>
  <si>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</si>
  <si>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</si>
  <si>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</si>
  <si>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</si>
  <si>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</si>
  <si>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</si>
  <si>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</si>
  <si>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</si>
  <si>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</si>
  <si>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</si>
  <si>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</si>
  <si>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</si>
  <si>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</si>
  <si>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</si>
  <si>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</si>
  <si>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</si>
  <si>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</si>
  <si>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</si>
  <si>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</si>
  <si>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</si>
  <si>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</si>
  <si>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</si>
  <si>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</si>
  <si>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</si>
  <si>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</si>
  <si>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</si>
  <si>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</si>
  <si>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</si>
  <si>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</si>
  <si>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</si>
  <si>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</si>
  <si>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</si>
  <si>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</si>
  <si>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</si>
  <si>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</si>
  <si>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</si>
  <si>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</si>
  <si>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</si>
  <si>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</si>
  <si>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</si>
  <si>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</si>
  <si>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</si>
  <si>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</si>
  <si>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</si>
  <si>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</si>
  <si>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</si>
  <si>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</si>
  <si>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</si>
  <si>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</si>
  <si>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</si>
  <si>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</si>
  <si>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</si>
  <si>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</si>
  <si>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</si>
  <si>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</si>
  <si>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</si>
  <si>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</si>
  <si>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</si>
  <si>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</si>
  <si>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</si>
  <si>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</si>
  <si>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</si>
  <si>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</si>
  <si>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</si>
  <si>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</si>
  <si>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</si>
  <si>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</si>
  <si>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</si>
  <si>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</si>
  <si>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</si>
  <si>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</si>
  <si>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</si>
  <si>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</si>
  <si>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</si>
  <si>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</si>
  <si>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</si>
  <si>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</si>
  <si>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</si>
  <si>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</si>
  <si>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</si>
  <si>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</si>
  <si>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</si>
  <si>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</si>
  <si>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</si>
  <si>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</si>
  <si>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</si>
  <si>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</si>
  <si>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</si>
  <si>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</si>
  <si>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</si>
  <si>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</si>
  <si>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</si>
  <si>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</si>
  <si>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</si>
  <si>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</si>
  <si>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</si>
  <si>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</si>
  <si>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</si>
  <si>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</si>
  <si>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</si>
  <si>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</si>
  <si>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</si>
  <si>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</si>
  <si>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</si>
  <si>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</si>
  <si>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</si>
  <si>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</si>
  <si>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</si>
  <si>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</si>
  <si>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</si>
  <si>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</si>
  <si>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</si>
  <si>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</si>
  <si>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</si>
  <si>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</si>
  <si>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</si>
  <si>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</si>
  <si>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</si>
  <si>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</si>
  <si>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</si>
  <si>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</si>
  <si>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</si>
  <si>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</si>
  <si>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</si>
  <si>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</si>
  <si>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</si>
  <si>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</si>
  <si>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</si>
  <si>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</si>
  <si>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</si>
  <si>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</si>
  <si>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</si>
  <si>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</si>
  <si>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</si>
  <si>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</si>
  <si>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</si>
  <si>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</si>
  <si>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</si>
  <si>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</si>
  <si>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</si>
  <si>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</si>
  <si>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</si>
  <si>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</si>
  <si>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</si>
  <si>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</si>
  <si>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</si>
  <si>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</si>
  <si>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</si>
  <si>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</si>
  <si>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</si>
  <si>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</si>
  <si>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</si>
  <si>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</si>
  <si>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</si>
  <si>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</si>
  <si>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</si>
  <si>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</si>
  <si>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</si>
  <si>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</si>
  <si>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</si>
  <si>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</si>
  <si>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</si>
  <si>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</si>
  <si>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</si>
  <si>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</si>
  <si>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</si>
  <si>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</si>
  <si>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</si>
  <si>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</si>
  <si>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</si>
  <si>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</si>
  <si>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</si>
  <si>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</si>
  <si>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</si>
  <si>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</si>
  <si>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</si>
  <si>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</si>
  <si>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</si>
  <si>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</si>
  <si>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</si>
  <si>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</si>
  <si>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</si>
  <si>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</si>
  <si>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</si>
  <si>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</si>
  <si>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</si>
  <si>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</si>
  <si>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</si>
  <si>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</si>
  <si>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</si>
  <si>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</si>
  <si>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</si>
  <si>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</si>
  <si>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</si>
  <si>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</si>
  <si>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</si>
  <si>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</si>
  <si>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</si>
  <si>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</si>
  <si>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</si>
  <si>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</si>
  <si>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</si>
  <si>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</si>
  <si>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</si>
  <si>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</si>
  <si>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</si>
  <si>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</si>
  <si>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</si>
  <si>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</si>
  <si>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</si>
  <si>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</si>
  <si>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</si>
  <si>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</si>
  <si>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</si>
  <si>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</si>
  <si>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</si>
  <si>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</si>
  <si>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</si>
  <si>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</si>
  <si>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</si>
  <si>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</si>
  <si>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</si>
  <si>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</si>
  <si>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</si>
  <si>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</si>
  <si>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</si>
  <si>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</si>
  <si>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</si>
  <si>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</si>
  <si>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</si>
  <si>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</si>
  <si>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</si>
  <si>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</si>
  <si>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</si>
  <si>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</si>
  <si>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</si>
  <si>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</si>
  <si>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</si>
  <si>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</si>
  <si>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</si>
  <si>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</si>
  <si>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</si>
  <si>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</si>
  <si>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</si>
  <si>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</si>
  <si>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</si>
  <si>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</si>
  <si>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</si>
  <si>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</si>
  <si>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</si>
  <si>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</si>
  <si>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</si>
  <si>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</si>
  <si>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</si>
  <si>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</si>
  <si>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</si>
  <si>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</si>
  <si>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</si>
  <si>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</si>
  <si>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</si>
  <si>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</si>
  <si>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</si>
  <si>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</si>
  <si>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</si>
  <si>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</si>
  <si>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</si>
  <si>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</si>
  <si>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</si>
  <si>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</si>
  <si>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</si>
  <si>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</si>
  <si>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</si>
  <si>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</si>
  <si>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</si>
  <si>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</si>
  <si>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</si>
  <si>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</si>
  <si>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</si>
  <si>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</si>
  <si>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</si>
  <si>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</si>
  <si>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</si>
  <si>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</si>
  <si>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</si>
  <si>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</si>
  <si>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</si>
  <si>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</si>
  <si>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</si>
  <si>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</si>
  <si>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</si>
  <si>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</si>
  <si>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</si>
  <si>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</si>
  <si>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</si>
  <si>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</si>
  <si>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</si>
  <si>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</si>
  <si>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</si>
  <si>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</si>
  <si>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</si>
  <si>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</si>
  <si>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</si>
  <si>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</si>
  <si>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</si>
  <si>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</si>
  <si>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</si>
  <si>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</si>
  <si>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</si>
  <si>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</si>
  <si>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</si>
  <si>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</si>
  <si>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</si>
  <si>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</si>
  <si>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</si>
  <si>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</si>
  <si>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</si>
  <si>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</si>
  <si>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</si>
  <si>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</si>
  <si>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</si>
  <si>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</si>
  <si>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</si>
  <si>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</si>
  <si>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</si>
  <si>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</si>
  <si>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</si>
  <si>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</si>
  <si>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</si>
  <si>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</si>
  <si>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</si>
  <si>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</si>
  <si>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</si>
  <si>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</si>
  <si>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</si>
  <si>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</si>
  <si>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</si>
  <si>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</si>
  <si>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</si>
  <si>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</si>
  <si>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</si>
  <si>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</si>
  <si>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</si>
  <si>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</si>
  <si>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</si>
  <si>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</si>
  <si>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</si>
  <si>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</si>
  <si>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</si>
  <si>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</si>
  <si>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</si>
  <si>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</si>
  <si>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</si>
  <si>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</si>
  <si>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</si>
  <si>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</si>
  <si>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</si>
  <si>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</si>
  <si>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</si>
  <si>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</si>
  <si>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</si>
  <si>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</si>
  <si>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</si>
  <si>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</si>
  <si>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</si>
  <si>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</si>
  <si>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</si>
  <si>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</si>
  <si>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</si>
  <si>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</si>
  <si>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</si>
  <si>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</si>
  <si>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</si>
  <si>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</si>
  <si>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</si>
  <si>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</si>
  <si>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</si>
  <si>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</si>
  <si>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</si>
  <si>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</si>
  <si>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</si>
  <si>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</si>
  <si>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</si>
  <si>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</si>
  <si>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</si>
  <si>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</si>
  <si>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</si>
  <si>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</si>
  <si>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</si>
  <si>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</si>
  <si>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</si>
  <si>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</si>
  <si>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</si>
  <si>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</si>
  <si>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</si>
  <si>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</si>
  <si>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</si>
  <si>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</si>
  <si>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</si>
  <si>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</si>
  <si>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</si>
  <si>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</si>
  <si>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</si>
  <si>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</si>
  <si>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</si>
  <si>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</si>
  <si>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</si>
  <si>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</si>
  <si>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</si>
  <si>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</si>
  <si>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</si>
  <si>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</si>
  <si>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</si>
  <si>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</si>
  <si>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</si>
  <si>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</si>
  <si>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</si>
  <si>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</si>
  <si>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</si>
  <si>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</si>
  <si>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</si>
  <si>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</si>
  <si>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</si>
  <si>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</si>
  <si>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</si>
  <si>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</si>
  <si>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</si>
  <si>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</si>
  <si>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</si>
  <si>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</si>
  <si>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</si>
  <si>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</si>
  <si>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</si>
  <si>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</si>
  <si>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</si>
  <si>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</si>
  <si>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</si>
  <si>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</si>
  <si>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</si>
  <si>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</si>
  <si>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</si>
  <si>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</si>
  <si>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</si>
  <si>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</si>
  <si>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</si>
  <si>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</si>
  <si>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</si>
  <si>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</si>
  <si>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</si>
  <si>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</si>
  <si>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</si>
  <si>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</si>
  <si>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</si>
  <si>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</si>
  <si>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</si>
  <si>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</si>
  <si>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</si>
  <si>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</si>
  <si>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</si>
  <si>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</si>
  <si>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</si>
  <si>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</si>
  <si>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</si>
  <si>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</si>
  <si>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</si>
  <si>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</si>
  <si>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</si>
  <si>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</si>
  <si>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</si>
  <si>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</si>
  <si>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</si>
  <si>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</si>
  <si>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</si>
  <si>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</si>
  <si>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</si>
  <si>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</si>
  <si>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</si>
  <si>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</si>
  <si>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</si>
  <si>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</si>
  <si>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</si>
  <si>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</si>
  <si>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</si>
  <si>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</si>
  <si>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</si>
  <si>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</si>
  <si>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</si>
  <si>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</si>
  <si>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</si>
  <si>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</si>
  <si>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</si>
  <si>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</si>
  <si>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</si>
  <si>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</si>
  <si>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</si>
  <si>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</si>
  <si>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</si>
  <si>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</si>
  <si>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</si>
  <si>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</si>
  <si>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</si>
  <si>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</si>
  <si>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</si>
  <si>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</si>
  <si>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</si>
  <si>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</si>
  <si>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</si>
  <si>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</si>
  <si>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</si>
  <si>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</si>
  <si>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</si>
  <si>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</si>
  <si>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</si>
  <si>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</si>
  <si>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</si>
  <si>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</si>
  <si>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</si>
  <si>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</si>
  <si>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</si>
  <si>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</si>
  <si>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</si>
  <si>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</si>
  <si>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</si>
  <si>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</si>
  <si>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</si>
  <si>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</si>
  <si>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</si>
  <si>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</si>
  <si>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</si>
  <si>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</si>
  <si>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</si>
  <si>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</si>
  <si>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</si>
  <si>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</si>
  <si>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</si>
  <si>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</si>
  <si>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</si>
  <si>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</si>
  <si>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</si>
  <si>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</si>
  <si>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</si>
  <si>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</si>
  <si>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</si>
  <si>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</si>
  <si>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</si>
  <si>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</si>
  <si>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</si>
  <si>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</si>
  <si>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</si>
  <si>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</si>
  <si>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</si>
  <si>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</si>
  <si>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</si>
  <si>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</si>
  <si>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</si>
  <si>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</si>
  <si>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</si>
  <si>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</si>
  <si>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</si>
  <si>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</si>
  <si>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</si>
  <si>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</si>
  <si>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</si>
  <si>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</si>
  <si>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</si>
  <si>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</si>
  <si>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</si>
  <si>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</si>
  <si>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</si>
  <si>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</si>
  <si>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</si>
  <si>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</si>
  <si>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</si>
  <si>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</si>
  <si>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</si>
  <si>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</si>
  <si>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</si>
  <si>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</si>
  <si>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</si>
  <si>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</si>
  <si>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</si>
  <si>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</si>
  <si>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</si>
  <si>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</si>
  <si>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</si>
  <si>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</si>
  <si>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</si>
  <si>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</si>
  <si>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</si>
  <si>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</si>
  <si>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</si>
  <si>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</si>
  <si>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</si>
  <si>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</si>
  <si>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</si>
  <si>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</si>
  <si>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</si>
  <si>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</si>
  <si>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</si>
  <si>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</si>
  <si>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</si>
  <si>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</si>
  <si>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</si>
  <si>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</si>
  <si>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</si>
  <si>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</si>
  <si>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</si>
  <si>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</si>
  <si>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</si>
  <si>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</si>
  <si>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</si>
  <si>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</si>
  <si>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</si>
  <si>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</si>
  <si>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</si>
  <si>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</si>
  <si>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</si>
  <si>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</si>
  <si>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</si>
  <si>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</si>
  <si>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</si>
  <si>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</si>
  <si>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</si>
  <si>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</si>
  <si>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</si>
  <si>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</si>
  <si>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</si>
  <si>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</si>
  <si>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</si>
  <si>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</si>
  <si>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</si>
  <si>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</si>
  <si>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</si>
  <si>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</si>
  <si>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</si>
  <si>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</si>
  <si>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</si>
  <si>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</si>
  <si>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</si>
  <si>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</si>
  <si>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</si>
  <si>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</si>
  <si>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</si>
  <si>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</si>
  <si>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</si>
  <si>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</si>
  <si>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</si>
  <si>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</si>
  <si>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</si>
  <si>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</si>
  <si>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</si>
  <si>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</si>
  <si>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</si>
  <si>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</si>
  <si>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</si>
  <si>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</si>
  <si>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</si>
  <si>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</si>
  <si>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</si>
  <si>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</si>
  <si>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</si>
  <si>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</si>
  <si>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</si>
  <si>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</si>
  <si>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</si>
  <si>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</si>
  <si>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</si>
  <si>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</si>
  <si>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</si>
  <si>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</si>
  <si>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</si>
  <si>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</si>
  <si>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</si>
  <si>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</si>
  <si>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</si>
  <si>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</si>
  <si>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</si>
  <si>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</si>
  <si>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</si>
  <si>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</si>
  <si>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</si>
  <si>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</si>
  <si>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</si>
  <si>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</si>
  <si>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</si>
  <si>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</si>
  <si>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</si>
  <si>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</si>
  <si>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</si>
  <si>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</si>
  <si>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</si>
  <si>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</si>
  <si>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</si>
  <si>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</si>
  <si>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</si>
  <si>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</si>
  <si>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</si>
  <si>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</si>
  <si>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</si>
  <si>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</si>
  <si>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</si>
  <si>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</si>
  <si>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</si>
  <si>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</si>
  <si>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</si>
  <si>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</si>
  <si>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</si>
  <si>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</si>
  <si>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</si>
  <si>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</si>
  <si>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</si>
  <si>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</si>
  <si>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</si>
  <si>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</si>
  <si>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</si>
  <si>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</si>
  <si>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</si>
  <si>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</si>
  <si>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</si>
  <si>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</si>
  <si>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</si>
  <si>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</si>
  <si>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</si>
  <si>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</si>
  <si>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</si>
  <si>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</si>
  <si>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</si>
  <si>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</si>
  <si>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</si>
  <si>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</si>
  <si>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</si>
  <si>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</si>
  <si>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</si>
  <si>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</si>
  <si>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</si>
  <si>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</si>
  <si>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</si>
  <si>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</si>
  <si>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</si>
  <si>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</si>
  <si>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</si>
  <si>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</si>
  <si>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</si>
  <si>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</si>
  <si>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</si>
  <si>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</si>
  <si>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</si>
  <si>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</si>
  <si>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</si>
  <si>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</si>
  <si>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</si>
  <si>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</si>
  <si>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</si>
  <si>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</si>
  <si>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</si>
  <si>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</si>
  <si>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</si>
  <si>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</si>
  <si>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</si>
  <si>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</si>
  <si>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</si>
  <si>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</si>
  <si>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</si>
  <si>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</si>
  <si>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</si>
  <si>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</si>
  <si>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</si>
  <si>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</si>
  <si>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</si>
  <si>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</si>
  <si>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</si>
  <si>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</si>
  <si>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</si>
  <si>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</si>
  <si>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</si>
  <si>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</si>
  <si>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</si>
  <si>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</si>
  <si>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</si>
  <si>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</si>
  <si>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</si>
  <si>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</si>
  <si>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</si>
  <si>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</si>
  <si>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</si>
  <si>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</si>
  <si>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</si>
  <si>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</si>
  <si>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</si>
  <si>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</si>
  <si>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</si>
  <si>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</si>
  <si>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</si>
  <si>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</si>
  <si>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</si>
  <si>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</si>
  <si>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</si>
  <si>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</si>
  <si>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</si>
  <si>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</si>
  <si>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</si>
  <si>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</si>
  <si>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</si>
  <si>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</si>
  <si>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</si>
  <si>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</si>
  <si>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</si>
  <si>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</si>
  <si>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</si>
  <si>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</si>
  <si>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</si>
  <si>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</si>
  <si>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</si>
  <si>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</si>
  <si>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</si>
  <si>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</si>
  <si>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</si>
  <si>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</si>
  <si>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</si>
  <si>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</si>
  <si>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</si>
  <si>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</si>
  <si>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</si>
  <si>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</si>
  <si>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</si>
  <si>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</si>
  <si>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</si>
  <si>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</si>
  <si>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</si>
  <si>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</si>
  <si>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</si>
  <si>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</si>
  <si>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</si>
  <si>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</si>
  <si>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</si>
  <si>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</si>
  <si>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</si>
  <si>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</si>
  <si>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</si>
  <si>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</si>
  <si>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</si>
  <si>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</si>
  <si>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</si>
  <si>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</si>
  <si>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</si>
  <si>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</si>
  <si>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</si>
  <si>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</si>
  <si>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</si>
  <si>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</si>
  <si>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</si>
  <si>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</si>
  <si>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</si>
  <si>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</si>
  <si>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</si>
  <si>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</si>
  <si>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</si>
  <si>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</si>
  <si>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</si>
  <si>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</si>
  <si>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</si>
  <si>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</si>
  <si>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</si>
  <si>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</si>
  <si>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</si>
  <si>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</si>
  <si>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</si>
  <si>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</si>
  <si>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</si>
  <si>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</si>
  <si>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</si>
  <si>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</si>
  <si>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</si>
  <si>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</si>
  <si>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</si>
  <si>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</si>
  <si>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</si>
  <si>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</si>
  <si>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</si>
  <si>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</si>
  <si>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</si>
  <si>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</si>
  <si>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</si>
  <si>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</si>
  <si>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</si>
  <si>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</si>
  <si>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</si>
  <si>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</si>
  <si>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</si>
  <si>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</si>
  <si>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</si>
  <si>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</si>
  <si>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</si>
  <si>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</si>
  <si>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</si>
  <si>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</si>
  <si>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</si>
  <si>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</si>
  <si>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</si>
  <si>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</si>
  <si>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</si>
  <si>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</si>
  <si>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</si>
  <si>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</si>
  <si>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</si>
  <si>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</si>
  <si>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</si>
  <si>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</si>
  <si>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</si>
  <si>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</si>
  <si>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</si>
  <si>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</si>
  <si>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</si>
  <si>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</si>
  <si>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</si>
  <si>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</si>
  <si>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</si>
  <si>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</si>
  <si>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</si>
  <si>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</si>
  <si>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</si>
  <si>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</si>
  <si>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</si>
  <si>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</si>
  <si>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</si>
  <si>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</si>
  <si>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</si>
  <si>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</si>
  <si>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</si>
  <si>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</si>
  <si>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</si>
  <si>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</si>
  <si>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</si>
  <si>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</si>
  <si>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</si>
  <si>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</si>
  <si>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</si>
  <si>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</si>
  <si>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</si>
  <si>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</si>
  <si>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</si>
  <si>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</si>
  <si>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</si>
  <si>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</si>
  <si>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</si>
  <si>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</si>
  <si>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</si>
  <si>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</si>
  <si>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</si>
  <si>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</si>
  <si>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</si>
  <si>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</si>
  <si>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</si>
  <si>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</si>
  <si>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</si>
  <si>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</si>
  <si>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</si>
  <si>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</si>
  <si>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</si>
  <si>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</si>
  <si>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</si>
  <si>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</si>
  <si>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</si>
  <si>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</si>
  <si>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</si>
  <si>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</si>
  <si>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</si>
  <si>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</si>
  <si>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</si>
  <si>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</si>
  <si>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</si>
  <si>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</si>
  <si>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</si>
  <si>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</si>
  <si>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</si>
  <si>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</si>
  <si>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</si>
  <si>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</si>
  <si>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</si>
  <si>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</si>
  <si>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</si>
  <si>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</si>
  <si>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</si>
  <si>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</si>
  <si>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</si>
  <si>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</si>
  <si>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</si>
  <si>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</si>
  <si>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</si>
  <si>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</si>
  <si>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</si>
  <si>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</si>
  <si>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</si>
  <si>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</si>
  <si>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</si>
  <si>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</si>
  <si>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</si>
  <si>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</si>
  <si>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</si>
  <si>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</si>
  <si>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</si>
  <si>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</si>
  <si>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</si>
  <si>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</si>
  <si>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</si>
  <si>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</si>
  <si>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</si>
  <si>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</si>
  <si>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</si>
  <si>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</si>
  <si>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</si>
  <si>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</si>
  <si>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</si>
  <si>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</si>
  <si>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</si>
  <si>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</si>
  <si>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</si>
  <si>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</si>
  <si>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</si>
  <si>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</si>
  <si>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</si>
  <si>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</si>
  <si>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</si>
  <si>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</si>
  <si>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</si>
  <si>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</si>
  <si>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</si>
  <si>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</si>
  <si>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</si>
  <si>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</si>
  <si>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</si>
  <si>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</si>
  <si>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</si>
  <si>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</si>
  <si>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</si>
  <si>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</si>
  <si>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</si>
  <si>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</si>
  <si>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</si>
  <si>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</si>
  <si>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</si>
  <si>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</si>
  <si>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</si>
  <si>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</si>
  <si>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</si>
  <si>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</si>
  <si>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</si>
  <si>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</si>
  <si>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</si>
  <si>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</si>
  <si>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</si>
  <si>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</si>
  <si>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</si>
  <si>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</si>
  <si>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</si>
  <si>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</si>
  <si>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</si>
  <si>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</si>
  <si>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</si>
  <si>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</si>
  <si>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</si>
  <si>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</si>
  <si>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</si>
  <si>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</si>
  <si>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</si>
  <si>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</si>
  <si>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</si>
  <si>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</si>
  <si>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</si>
  <si>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</si>
  <si>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</si>
  <si>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</si>
  <si>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</si>
  <si>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</si>
  <si>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</si>
  <si>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</si>
  <si>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</si>
  <si>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</si>
  <si>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</si>
  <si>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</si>
  <si>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</si>
  <si>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</si>
  <si>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</si>
  <si>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</si>
  <si>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</si>
  <si>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</si>
  <si>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</si>
  <si>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</si>
  <si>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</si>
  <si>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</si>
  <si>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</si>
  <si>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</si>
  <si>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</si>
  <si>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</si>
  <si>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</si>
  <si>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</si>
  <si>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</si>
  <si>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</si>
  <si>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</si>
  <si>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</si>
  <si>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</si>
  <si>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</si>
  <si>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</si>
  <si>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</si>
  <si>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</si>
  <si>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</si>
  <si>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</si>
  <si>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</si>
  <si>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</si>
  <si>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</si>
  <si>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</si>
  <si>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</si>
  <si>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</si>
  <si>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</si>
  <si>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</si>
  <si>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</si>
  <si>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</si>
  <si>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</si>
  <si>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</si>
  <si>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</si>
  <si>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</si>
  <si>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</si>
  <si>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</si>
  <si>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</si>
  <si>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</si>
  <si>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</si>
  <si>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</si>
  <si>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</si>
  <si>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</si>
  <si>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</si>
  <si>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</si>
  <si>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</si>
  <si>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</si>
  <si>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</si>
  <si>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</si>
  <si>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</si>
  <si>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</si>
  <si>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</si>
  <si>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</si>
  <si>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</si>
  <si>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</si>
  <si>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</si>
  <si>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</si>
  <si>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</si>
  <si>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</si>
  <si>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</si>
  <si>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</si>
  <si>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</si>
  <si>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</si>
  <si>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</si>
  <si>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</si>
  <si>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</si>
  <si>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</si>
  <si>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</si>
  <si>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</si>
  <si>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</si>
  <si>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</si>
  <si>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</si>
  <si>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</si>
  <si>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</si>
  <si>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</si>
  <si>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</si>
  <si>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</si>
  <si>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</si>
  <si>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</si>
  <si>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</si>
  <si>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</si>
  <si>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</si>
  <si>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</si>
  <si>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</si>
  <si>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</si>
  <si>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</si>
  <si>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</si>
  <si>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</si>
  <si>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</si>
  <si>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</si>
  <si>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</si>
  <si>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</si>
  <si>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</si>
  <si>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</si>
  <si>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</si>
  <si>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</si>
  <si>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</si>
  <si>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</si>
  <si>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</si>
  <si>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</si>
  <si>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</si>
  <si>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</si>
  <si>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</si>
  <si>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</si>
  <si>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</si>
  <si>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</si>
  <si>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</si>
  <si>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</si>
  <si>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</si>
  <si>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</si>
  <si>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</si>
  <si>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</si>
  <si>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</si>
  <si>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</si>
  <si>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</si>
  <si>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</si>
  <si>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</si>
  <si>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</si>
  <si>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</si>
  <si>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</si>
  <si>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</si>
  <si>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</si>
  <si>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</si>
  <si>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</si>
  <si>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</si>
  <si>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</si>
  <si>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</si>
  <si>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</si>
  <si>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</si>
  <si>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</si>
  <si>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</si>
  <si>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</si>
  <si>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</si>
  <si>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</si>
  <si>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</si>
  <si>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</si>
  <si>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</si>
  <si>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</si>
  <si>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</si>
  <si>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</si>
  <si>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</si>
  <si>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</si>
  <si>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</si>
  <si>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</si>
  <si>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</si>
  <si>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</si>
  <si>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</si>
  <si>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</si>
  <si>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</si>
  <si>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</si>
  <si>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</si>
  <si>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</si>
  <si>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</si>
  <si>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</si>
  <si>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</si>
  <si>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</si>
  <si>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</si>
  <si>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</si>
  <si>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</si>
  <si>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</si>
  <si>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</si>
  <si>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</si>
  <si>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</si>
  <si>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</si>
  <si>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</si>
  <si>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</si>
  <si>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</si>
  <si>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</si>
  <si>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</si>
  <si>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</si>
  <si>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</si>
  <si>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</si>
  <si>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</si>
  <si>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</si>
  <si>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</si>
  <si>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</si>
  <si>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</si>
  <si>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</si>
  <si>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</si>
  <si>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</si>
  <si>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</si>
  <si>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</si>
  <si>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</si>
  <si>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</si>
  <si>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</si>
  <si>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</si>
  <si>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</si>
  <si>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</si>
  <si>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</si>
  <si>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</si>
  <si>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</si>
  <si>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</si>
  <si>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</si>
  <si>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</si>
  <si>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</si>
  <si>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</si>
  <si>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</si>
  <si>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</si>
  <si>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</si>
  <si>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</si>
  <si>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</si>
  <si>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</si>
  <si>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</si>
  <si>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</si>
  <si>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</si>
  <si>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</si>
  <si>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</si>
  <si>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</si>
  <si>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</si>
  <si>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</si>
  <si>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</si>
  <si>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</si>
  <si>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</si>
  <si>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</si>
  <si>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</si>
  <si>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</si>
  <si>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</si>
  <si>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</si>
  <si>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</si>
  <si>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</si>
  <si>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</si>
  <si>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</si>
  <si>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</si>
  <si>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</si>
  <si>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</si>
  <si>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</si>
  <si>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</si>
  <si>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</si>
  <si>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</si>
  <si>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</si>
  <si>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</si>
  <si>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</si>
  <si>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</si>
  <si>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</si>
  <si>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</si>
  <si>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</si>
  <si>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</si>
  <si>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</si>
  <si>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</si>
  <si>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</si>
  <si>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</si>
  <si>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</si>
  <si>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</si>
  <si>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</si>
  <si>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</si>
  <si>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</si>
  <si>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</si>
  <si>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</si>
  <si>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</si>
  <si>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</si>
  <si>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</si>
  <si>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</si>
  <si>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</si>
  <si>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</si>
  <si>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</si>
  <si>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</si>
  <si>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</si>
  <si>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</si>
  <si>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</si>
  <si>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</si>
  <si>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</si>
  <si>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</si>
  <si>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</si>
  <si>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</si>
  <si>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</si>
  <si>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</si>
  <si>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</si>
  <si>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</si>
  <si>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</si>
  <si>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</si>
  <si>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</si>
  <si>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</si>
  <si>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</si>
  <si>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</si>
  <si>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</si>
  <si>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</si>
  <si>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</si>
  <si>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</si>
  <si>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</si>
  <si>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</si>
  <si>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</si>
  <si>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</si>
  <si>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</si>
  <si>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</si>
  <si>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</si>
  <si>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</si>
  <si>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</si>
  <si>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</si>
  <si>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</si>
  <si>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</si>
  <si>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</si>
  <si>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</si>
  <si>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</si>
  <si>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</si>
  <si>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</si>
  <si>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</si>
  <si>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</si>
  <si>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</si>
  <si>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</si>
  <si>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</si>
  <si>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</si>
  <si>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</si>
  <si>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</si>
  <si>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</si>
  <si>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</si>
  <si>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</si>
  <si>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</si>
  <si>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</si>
  <si>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</si>
  <si>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</si>
  <si>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</si>
  <si>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</si>
  <si>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</si>
  <si>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</si>
  <si>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</si>
  <si>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</si>
  <si>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</si>
  <si>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</si>
  <si>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</si>
  <si>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</si>
  <si>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</si>
  <si>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</si>
  <si>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</si>
  <si>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</si>
  <si>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</si>
  <si>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</si>
  <si>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</si>
  <si>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</si>
  <si>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</si>
  <si>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</si>
  <si>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</si>
  <si>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</si>
  <si>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</si>
  <si>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</si>
  <si>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</si>
  <si>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</si>
  <si>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</si>
  <si>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</si>
  <si>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</si>
  <si>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</si>
  <si>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</si>
  <si>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</si>
  <si>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</si>
  <si>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</si>
  <si>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</si>
  <si>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</si>
  <si>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</si>
  <si>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</si>
  <si>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</si>
  <si>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</si>
  <si>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</si>
  <si>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</si>
  <si>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</si>
  <si>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</si>
  <si>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</si>
  <si>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</si>
  <si>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</si>
  <si>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</si>
  <si>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</si>
  <si>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</si>
  <si>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</si>
  <si>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</si>
  <si>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</si>
  <si>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</si>
  <si>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</si>
  <si>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</si>
  <si>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</si>
  <si>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</si>
  <si>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</si>
  <si>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</si>
  <si>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</si>
  <si>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</si>
  <si>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</si>
  <si>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</si>
  <si>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</si>
  <si>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</si>
  <si>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</si>
  <si>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</si>
  <si>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</si>
  <si>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</si>
  <si>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</si>
  <si>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</si>
  <si>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</si>
  <si>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</si>
  <si>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</si>
  <si>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</si>
  <si>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</si>
  <si>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</si>
  <si>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</si>
  <si>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</si>
  <si>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</si>
  <si>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</si>
  <si>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</si>
  <si>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</si>
  <si>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</si>
  <si>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</si>
  <si>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</si>
  <si>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</si>
  <si>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</si>
  <si>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</si>
  <si>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</si>
  <si>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</si>
  <si>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</si>
  <si>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</si>
  <si>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</si>
  <si>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</si>
  <si>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</si>
  <si>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</si>
  <si>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</si>
  <si>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</si>
  <si>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</si>
  <si>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</si>
  <si>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</si>
  <si>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</si>
  <si>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</si>
  <si>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</si>
  <si>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</si>
  <si>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</si>
  <si>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</si>
  <si>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</si>
  <si>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</si>
  <si>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</si>
  <si>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</si>
  <si>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</si>
  <si>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</si>
  <si>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</si>
  <si>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</si>
  <si>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</si>
  <si>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</si>
  <si>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</si>
  <si>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</si>
  <si>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</si>
  <si>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</si>
  <si>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</si>
  <si>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</si>
  <si>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</si>
  <si>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</si>
  <si>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</si>
  <si>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</si>
  <si>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</si>
  <si>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</si>
  <si>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</si>
  <si>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</si>
  <si>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</si>
  <si>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</si>
  <si>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</si>
  <si>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</si>
  <si>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</si>
  <si>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</si>
  <si>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</si>
  <si>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</si>
  <si>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</si>
  <si>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</si>
  <si>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</si>
  <si>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</si>
  <si>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</si>
  <si>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</si>
  <si>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</si>
  <si>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</si>
  <si>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</si>
  <si>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</si>
  <si>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</si>
  <si>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</si>
  <si>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</si>
  <si>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</si>
  <si>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</si>
  <si>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</si>
  <si>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</si>
  <si>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</si>
  <si>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</si>
  <si>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</si>
  <si>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</si>
  <si>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</si>
  <si>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</si>
  <si>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</si>
  <si>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</si>
  <si>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</si>
  <si>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</si>
  <si>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</si>
  <si>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</si>
  <si>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</si>
  <si>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</si>
  <si>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</si>
  <si>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</si>
  <si>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</si>
  <si>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</si>
  <si>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</si>
  <si>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</si>
  <si>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</si>
  <si>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</si>
  <si>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</si>
  <si>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</si>
  <si>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</si>
  <si>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</si>
  <si>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</si>
  <si>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</si>
  <si>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</si>
  <si>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</si>
  <si>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</si>
  <si>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</si>
  <si>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</si>
  <si>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</si>
  <si>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</si>
  <si>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</si>
  <si>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</si>
  <si>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</si>
  <si>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</si>
  <si>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</si>
  <si>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</si>
  <si>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</si>
  <si>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</si>
  <si>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</si>
  <si>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</si>
  <si>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</si>
  <si>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</si>
  <si>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</si>
  <si>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</si>
  <si>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</si>
  <si>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</si>
  <si>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</si>
  <si>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</si>
  <si>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</si>
  <si>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</si>
  <si>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</si>
  <si>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</si>
  <si>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</si>
  <si>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</si>
  <si>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</si>
  <si>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</si>
  <si>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</si>
  <si>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</si>
  <si>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</si>
  <si>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</si>
  <si>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</si>
  <si>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</si>
  <si>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</si>
  <si>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</si>
  <si>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</si>
  <si>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</si>
  <si>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</si>
  <si>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</si>
  <si>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</si>
  <si>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</si>
  <si>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</si>
  <si>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</si>
  <si>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</si>
  <si>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</si>
  <si>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</si>
  <si>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</si>
  <si>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</si>
  <si>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</si>
  <si>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</si>
  <si>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</si>
  <si>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</si>
  <si>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</si>
  <si>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</si>
  <si>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</si>
  <si>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</si>
  <si>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</si>
  <si>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</si>
  <si>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</si>
  <si>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</si>
  <si>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</si>
  <si>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</si>
  <si>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</si>
  <si>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</si>
  <si>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</si>
  <si>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</si>
  <si>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</si>
  <si>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</si>
  <si>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</si>
  <si>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</si>
  <si>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</si>
  <si>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</si>
  <si>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</si>
  <si>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</si>
  <si>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</si>
  <si>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</si>
  <si>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</si>
  <si>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</si>
  <si>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</si>
  <si>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</si>
  <si>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</si>
  <si>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</si>
  <si>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</si>
  <si>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</si>
  <si>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</si>
  <si>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</si>
  <si>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</si>
  <si>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</si>
  <si>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</si>
  <si>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</si>
  <si>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</si>
  <si>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</si>
  <si>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</si>
  <si>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</si>
  <si>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</si>
  <si>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</si>
  <si>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</si>
  <si>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</si>
  <si>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</si>
  <si>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</si>
  <si>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</si>
  <si>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</si>
  <si>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</si>
  <si>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</si>
  <si>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</si>
  <si>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</si>
  <si>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</si>
  <si>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</si>
  <si>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</si>
  <si>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</si>
  <si>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</si>
  <si>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</si>
  <si>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</si>
  <si>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</si>
  <si>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</si>
  <si>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</si>
  <si>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</si>
  <si>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</si>
  <si>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</si>
  <si>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</si>
  <si>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</si>
  <si>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</si>
  <si>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</si>
  <si>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</si>
  <si>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</si>
  <si>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</si>
  <si>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</si>
  <si>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</si>
  <si>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</si>
  <si>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</si>
  <si>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</si>
  <si>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</si>
  <si>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</si>
  <si>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</si>
  <si>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</si>
  <si>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</si>
  <si>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</si>
  <si>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</si>
  <si>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</si>
  <si>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</si>
  <si>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</si>
  <si>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</si>
  <si>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</si>
  <si>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</si>
  <si>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</si>
  <si>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</si>
  <si>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</si>
  <si>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</si>
  <si>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</si>
  <si>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</si>
  <si>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</si>
  <si>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</si>
  <si>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</si>
  <si>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</si>
  <si>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</si>
  <si>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</si>
  <si>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</si>
  <si>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</si>
  <si>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</si>
  <si>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</si>
  <si>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</si>
  <si>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</si>
  <si>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</si>
  <si>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</si>
  <si>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</si>
  <si>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</si>
  <si>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</si>
  <si>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</si>
  <si>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</si>
  <si>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</si>
  <si>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</si>
  <si>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</si>
  <si>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</si>
  <si>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</si>
  <si>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</si>
  <si>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</si>
  <si>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</si>
  <si>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</si>
  <si>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</si>
  <si>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</si>
  <si>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</si>
  <si>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</si>
  <si>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</si>
  <si>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</si>
  <si>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</si>
  <si>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</si>
  <si>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</si>
  <si>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</si>
  <si>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</si>
  <si>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</si>
  <si>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</si>
  <si>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</si>
  <si>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</si>
  <si>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</si>
  <si>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</si>
  <si>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</si>
  <si>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</si>
  <si>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</si>
  <si>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</si>
  <si>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</si>
  <si>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</si>
  <si>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</si>
  <si>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</si>
  <si>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</si>
  <si>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</si>
  <si>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</si>
  <si>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</si>
  <si>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</si>
  <si>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</si>
  <si>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</si>
  <si>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</si>
  <si>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</si>
  <si>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</si>
  <si>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</si>
  <si>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</si>
  <si>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</si>
  <si>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</si>
  <si>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</si>
  <si>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</si>
  <si>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</si>
  <si>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</si>
  <si>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</si>
  <si>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</si>
  <si>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</si>
  <si>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</si>
  <si>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</si>
  <si>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</si>
  <si>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</si>
  <si>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</si>
  <si>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</si>
  <si>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</si>
  <si>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</si>
  <si>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</si>
  <si>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</si>
  <si>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</si>
  <si>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</si>
  <si>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</si>
  <si>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</si>
  <si>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</si>
  <si>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</si>
  <si>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</si>
  <si>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</si>
  <si>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</si>
  <si>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</si>
  <si>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</si>
  <si>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</si>
  <si>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</si>
  <si>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</si>
  <si>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</si>
  <si>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</si>
  <si>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</si>
  <si>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</si>
  <si>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</si>
  <si>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</si>
  <si>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</si>
  <si>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</si>
  <si>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</si>
  <si>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</si>
  <si>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</si>
  <si>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</si>
  <si>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</si>
  <si>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</si>
  <si>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</si>
  <si>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</si>
  <si>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</si>
  <si>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</si>
  <si>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</si>
  <si>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</si>
  <si>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</si>
  <si>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</si>
  <si>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</si>
  <si>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</si>
  <si>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</si>
  <si>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</si>
  <si>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</si>
  <si>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</si>
  <si>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</si>
  <si>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</si>
  <si>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</si>
  <si>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</si>
  <si>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</si>
  <si>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</si>
  <si>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</si>
  <si>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</si>
  <si>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</si>
  <si>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</si>
  <si>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</si>
  <si>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</si>
  <si>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</si>
  <si>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</si>
  <si>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</si>
  <si>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</si>
  <si>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</si>
  <si>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</si>
  <si>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</si>
  <si>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</si>
  <si>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</si>
  <si>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</si>
  <si>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</si>
  <si>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</si>
  <si>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</si>
  <si>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</si>
  <si>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</si>
  <si>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</si>
  <si>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</si>
  <si>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</si>
  <si>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</si>
  <si>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</si>
  <si>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</si>
  <si>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</si>
  <si>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</si>
  <si>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</si>
  <si>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</si>
  <si>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</si>
  <si>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</si>
  <si>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</si>
  <si>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</si>
  <si>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</si>
  <si>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</si>
  <si>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</si>
  <si>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</si>
  <si>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</si>
  <si>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</si>
  <si>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</si>
  <si>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</si>
  <si>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</si>
  <si>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</si>
  <si>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</si>
  <si>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</si>
  <si>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</si>
  <si>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</si>
  <si>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</si>
  <si>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</si>
  <si>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</si>
  <si>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</si>
  <si>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</si>
  <si>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</si>
  <si>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</si>
  <si>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</si>
  <si>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</si>
  <si>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</si>
  <si>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</si>
  <si>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</si>
  <si>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</si>
  <si>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</si>
  <si>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</si>
  <si>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</si>
  <si>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</si>
  <si>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</si>
  <si>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</si>
  <si>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</si>
  <si>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</si>
  <si>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</si>
  <si>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</si>
  <si>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</si>
  <si>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</si>
  <si>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</si>
  <si>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</si>
  <si>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</si>
  <si>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</si>
  <si>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</si>
  <si>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</si>
  <si>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</si>
  <si>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</si>
  <si>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</si>
  <si>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</si>
  <si>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</si>
  <si>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</si>
  <si>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</si>
  <si>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</si>
  <si>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</si>
  <si>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</si>
  <si>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</si>
  <si>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</si>
  <si>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</si>
  <si>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</si>
  <si>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</si>
  <si>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</si>
  <si>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</si>
  <si>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</si>
  <si>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</si>
  <si>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</si>
  <si>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</si>
  <si>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</si>
  <si>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</si>
  <si>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</si>
  <si>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</si>
  <si>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</si>
  <si>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</si>
  <si>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</si>
  <si>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</si>
  <si>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</si>
  <si>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</si>
  <si>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</si>
  <si>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</si>
  <si>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</si>
  <si>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</si>
  <si>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</si>
  <si>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</si>
  <si>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</si>
  <si>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</si>
  <si>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</si>
  <si>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</si>
  <si>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</si>
  <si>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</si>
  <si>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</si>
  <si>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</si>
  <si>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</si>
  <si>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</si>
  <si>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</si>
  <si>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</si>
  <si>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</si>
  <si>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</si>
  <si>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</si>
  <si>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</si>
  <si>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</si>
  <si>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</si>
  <si>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</si>
  <si>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</si>
  <si>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</si>
  <si>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</si>
  <si>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</si>
  <si>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</si>
  <si>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</si>
  <si>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</si>
  <si>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</si>
  <si>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</si>
  <si>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</si>
  <si>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</si>
  <si>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</si>
  <si>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</si>
  <si>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</si>
  <si>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</si>
  <si>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</si>
  <si>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</si>
  <si>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</si>
  <si>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</si>
  <si>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</si>
  <si>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</si>
  <si>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</si>
  <si>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</si>
  <si>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</si>
  <si>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</si>
  <si>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</si>
  <si>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</si>
  <si>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</si>
  <si>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</si>
  <si>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</si>
  <si>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</si>
  <si>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</si>
  <si>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</si>
  <si>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</si>
  <si>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</si>
  <si>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</si>
  <si>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</si>
  <si>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</si>
  <si>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</si>
  <si>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</si>
  <si>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</si>
  <si>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</si>
  <si>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</si>
  <si>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</si>
  <si>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</si>
  <si>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</si>
  <si>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</si>
  <si>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</si>
  <si>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</si>
  <si>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</si>
  <si>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</si>
  <si>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</si>
  <si>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</si>
  <si>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</si>
  <si>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</si>
  <si>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</si>
  <si>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</si>
  <si>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</si>
  <si>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</si>
  <si>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</si>
  <si>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</si>
  <si>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</si>
  <si>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</si>
  <si>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</si>
  <si>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</si>
  <si>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</si>
  <si>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</si>
  <si>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</si>
  <si>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</si>
  <si>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</si>
  <si>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</si>
  <si>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</si>
  <si>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</si>
  <si>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</si>
  <si>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</si>
  <si>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</si>
  <si>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</si>
  <si>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</si>
  <si>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</si>
  <si>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</si>
  <si>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</si>
  <si>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</si>
  <si>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</si>
  <si>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</si>
  <si>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</si>
  <si>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</si>
  <si>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</si>
  <si>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</si>
  <si>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</si>
  <si>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</si>
  <si>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</si>
  <si>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</si>
  <si>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</si>
  <si>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</si>
  <si>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</si>
  <si>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</si>
  <si>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</si>
  <si>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</si>
  <si>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</si>
  <si>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</si>
  <si>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</si>
  <si>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</si>
  <si>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</si>
  <si>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</si>
  <si>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</si>
  <si>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</si>
  <si>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</si>
  <si>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</si>
  <si>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</si>
  <si>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</si>
  <si>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</si>
  <si>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</si>
  <si>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</si>
  <si>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</si>
  <si>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</si>
  <si>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</si>
  <si>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</si>
  <si>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</si>
  <si>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</si>
  <si>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</si>
  <si>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</si>
  <si>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</si>
  <si>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</si>
  <si>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</si>
  <si>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</si>
  <si>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</si>
  <si>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</si>
  <si>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</si>
  <si>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</si>
  <si>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</si>
  <si>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</si>
  <si>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</si>
  <si>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</si>
  <si>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</si>
  <si>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</si>
  <si>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</si>
  <si>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</si>
  <si>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</si>
  <si>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</si>
  <si>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</si>
  <si>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</si>
  <si>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</si>
  <si>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</si>
  <si>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</si>
  <si>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</si>
  <si>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</si>
  <si>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</si>
  <si>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</si>
  <si>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</si>
  <si>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</si>
  <si>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</si>
  <si>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</si>
  <si>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</si>
  <si>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</si>
  <si>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</si>
  <si>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</si>
  <si>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</si>
  <si>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</si>
  <si>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</si>
  <si>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</si>
  <si>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</si>
  <si>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</si>
  <si>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</si>
  <si>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</si>
  <si>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</si>
  <si>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</si>
  <si>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</si>
  <si>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</si>
  <si>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</si>
  <si>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</si>
  <si>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</si>
  <si>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</si>
  <si>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</si>
  <si>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</si>
  <si>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</si>
  <si>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</si>
  <si>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</si>
  <si>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</si>
  <si>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</si>
  <si>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</si>
  <si>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</si>
  <si>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</si>
  <si>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</si>
  <si>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</si>
  <si>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</si>
  <si>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</si>
  <si>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</si>
  <si>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</si>
  <si>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</si>
  <si>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</si>
  <si>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</si>
  <si>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</si>
  <si>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</si>
  <si>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</si>
  <si>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</si>
  <si>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</si>
  <si>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</si>
  <si>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</si>
  <si>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</si>
  <si>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</si>
  <si>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</si>
  <si>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</si>
  <si>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</si>
  <si>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</si>
  <si>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</si>
  <si>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</si>
  <si>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</si>
  <si>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</si>
  <si>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</si>
  <si>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</si>
  <si>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</si>
  <si>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</si>
  <si>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</si>
  <si>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</si>
  <si>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</si>
  <si>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</si>
  <si>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</si>
  <si>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</si>
  <si>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</si>
  <si>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</si>
  <si>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</si>
  <si>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</si>
  <si>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</si>
  <si>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</si>
  <si>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</si>
  <si>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</si>
  <si>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</si>
  <si>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</si>
  <si>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</si>
  <si>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</si>
  <si>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</si>
  <si>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</si>
  <si>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</si>
  <si>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</si>
  <si>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</si>
  <si>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</si>
  <si>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</si>
  <si>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</si>
  <si>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</si>
  <si>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</si>
  <si>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</si>
  <si>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</si>
  <si>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</si>
  <si>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</si>
  <si>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</si>
  <si>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</si>
  <si>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</si>
  <si>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</si>
  <si>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</si>
  <si>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</si>
  <si>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</si>
  <si>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</si>
  <si>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</si>
  <si>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</si>
  <si>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</si>
  <si>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</si>
  <si>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</si>
  <si>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</si>
  <si>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</si>
  <si>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</si>
  <si>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</si>
  <si>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</si>
  <si>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</si>
  <si>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</si>
  <si>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</si>
  <si>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</si>
  <si>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</si>
  <si>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</si>
  <si>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</si>
  <si>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</si>
  <si>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</si>
  <si>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</si>
  <si>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</si>
  <si>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</si>
  <si>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</si>
  <si>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</si>
  <si>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</si>
  <si>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</si>
  <si>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</si>
  <si>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</si>
  <si>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</si>
  <si>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</si>
  <si>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</si>
  <si>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</si>
  <si>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</si>
  <si>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</si>
  <si>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</si>
  <si>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</si>
  <si>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</si>
  <si>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</si>
  <si>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</si>
  <si>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</si>
  <si>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</si>
  <si>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</si>
  <si>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</si>
  <si>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</si>
  <si>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</si>
  <si>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</si>
  <si>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</si>
  <si>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</si>
  <si>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</si>
  <si>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</si>
  <si>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</si>
  <si>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</si>
  <si>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</si>
  <si>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</si>
  <si>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</si>
  <si>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</si>
  <si>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</si>
  <si>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</si>
  <si>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</si>
  <si>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</si>
  <si>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</si>
  <si>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</si>
  <si>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</si>
  <si>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</si>
  <si>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</si>
  <si>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</si>
  <si>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</si>
  <si>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</si>
  <si>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</si>
  <si>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</si>
  <si>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</si>
  <si>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</si>
  <si>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</si>
  <si>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</si>
  <si>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</si>
  <si>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</si>
  <si>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</si>
  <si>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</si>
  <si>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</si>
  <si>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</si>
  <si>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</si>
  <si>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</si>
  <si>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</si>
  <si>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</si>
  <si>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</si>
  <si>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</si>
  <si>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</si>
  <si>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</si>
  <si>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</si>
  <si>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</si>
  <si>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</si>
  <si>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</si>
  <si>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</si>
  <si>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</si>
  <si>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</si>
  <si>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</si>
  <si>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</si>
  <si>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</si>
  <si>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</si>
  <si>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</si>
  <si>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</si>
  <si>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</si>
  <si>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</si>
  <si>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</si>
  <si>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</si>
  <si>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</si>
  <si>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</si>
  <si>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</si>
  <si>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</si>
  <si>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</si>
  <si>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</si>
  <si>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</si>
  <si>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</si>
  <si>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</si>
  <si>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</si>
  <si>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</si>
  <si>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</si>
  <si>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</si>
  <si>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</si>
  <si>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</si>
  <si>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</si>
  <si>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</si>
  <si>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</si>
  <si>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</si>
  <si>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</si>
  <si>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</si>
  <si>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</si>
  <si>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</si>
  <si>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</si>
  <si>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</si>
  <si>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</si>
  <si>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</si>
  <si>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</si>
  <si>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</si>
  <si>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</si>
  <si>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</si>
  <si>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</si>
  <si>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</si>
  <si>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</si>
  <si>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</si>
  <si>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</si>
  <si>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</si>
  <si>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</si>
  <si>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</si>
  <si>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</si>
  <si>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</si>
  <si>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</si>
  <si>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</si>
  <si>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</si>
  <si>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</si>
  <si>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</si>
  <si>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</si>
  <si>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</si>
  <si>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</si>
  <si>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</si>
  <si>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</si>
  <si>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</si>
  <si>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</si>
  <si>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</si>
  <si>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</si>
  <si>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</si>
  <si>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</si>
  <si>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</si>
  <si>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</si>
  <si>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</si>
  <si>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</si>
  <si>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</si>
  <si>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</si>
  <si>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</si>
  <si>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</si>
  <si>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</si>
  <si>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</si>
  <si>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</si>
  <si>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</si>
  <si>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</si>
  <si>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</si>
  <si>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</si>
  <si>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</si>
  <si>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</si>
  <si>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</si>
  <si>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</si>
  <si>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</si>
  <si>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</si>
  <si>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</si>
  <si>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</si>
  <si>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</si>
  <si>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</si>
  <si>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</si>
  <si>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</si>
  <si>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</si>
  <si>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</si>
  <si>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</si>
  <si>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</si>
  <si>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</si>
  <si>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</si>
  <si>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</si>
  <si>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</si>
  <si>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</si>
  <si>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</si>
  <si>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</si>
  <si>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</si>
  <si>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</si>
  <si>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</si>
  <si>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</si>
  <si>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</si>
  <si>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</si>
  <si>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</si>
  <si>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</si>
  <si>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</si>
  <si>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</si>
  <si>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</si>
  <si>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</si>
  <si>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</si>
  <si>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</si>
  <si>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</si>
  <si>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</si>
  <si>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</si>
  <si>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</si>
  <si>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</si>
  <si>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</si>
  <si>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</si>
  <si>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</si>
  <si>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</si>
  <si>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</si>
  <si>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</si>
  <si>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</si>
  <si>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</si>
  <si>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</si>
  <si>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</si>
  <si>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</si>
  <si>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</si>
  <si>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</si>
  <si>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</si>
  <si>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</si>
  <si>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</si>
  <si>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</si>
  <si>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</si>
  <si>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</si>
  <si>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</si>
  <si>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</si>
  <si>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</si>
  <si>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</si>
  <si>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</si>
  <si>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</si>
  <si>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</si>
  <si>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</si>
  <si>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</si>
  <si>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</si>
  <si>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</si>
  <si>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</si>
  <si>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</si>
  <si>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</si>
  <si>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</si>
  <si>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</si>
  <si>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</si>
  <si>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</si>
  <si>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</si>
  <si>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</si>
  <si>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</si>
  <si>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</si>
  <si>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</si>
  <si>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</si>
  <si>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</si>
  <si>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</si>
  <si>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</si>
  <si>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</si>
  <si>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</si>
  <si>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</si>
  <si>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</si>
  <si>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</si>
  <si>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</si>
  <si>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</si>
  <si>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</si>
  <si>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</si>
  <si>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</si>
  <si>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</si>
  <si>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</si>
  <si>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</si>
  <si>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</si>
  <si>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</si>
  <si>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</si>
  <si>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</si>
  <si>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</si>
  <si>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</si>
  <si>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</si>
  <si>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</si>
  <si>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</si>
  <si>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</si>
  <si>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</si>
  <si>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</si>
  <si>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</si>
  <si>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</si>
  <si>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</si>
  <si>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</si>
  <si>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</si>
  <si>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</si>
  <si>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</si>
  <si>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</si>
  <si>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</si>
  <si>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</si>
  <si>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</si>
  <si>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</si>
  <si>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</si>
  <si>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</si>
  <si>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</si>
  <si>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</si>
  <si>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</si>
  <si>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</si>
  <si>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</si>
  <si>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</si>
  <si>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</si>
  <si>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</si>
  <si>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</si>
  <si>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</si>
  <si>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</si>
  <si>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</si>
  <si>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</si>
  <si>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</si>
  <si>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</si>
  <si>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</si>
  <si>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</si>
  <si>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</si>
  <si>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</si>
  <si>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</si>
  <si>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</si>
  <si>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</si>
  <si>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</si>
  <si>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</si>
  <si>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</si>
  <si>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</si>
  <si>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</si>
  <si>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</si>
  <si>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</si>
  <si>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</si>
  <si>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</si>
  <si>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</si>
  <si>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</si>
  <si>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</si>
  <si>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</si>
  <si>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</si>
  <si>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</si>
  <si>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</si>
  <si>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</si>
  <si>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</si>
  <si>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</si>
  <si>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</si>
  <si>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</si>
  <si>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</si>
  <si>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</si>
  <si>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</si>
  <si>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</si>
  <si>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</si>
  <si>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</si>
  <si>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</si>
  <si>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</si>
  <si>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</si>
  <si>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</si>
  <si>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</si>
  <si>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</si>
  <si>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</si>
  <si>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</si>
  <si>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</si>
  <si>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</si>
  <si>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</si>
  <si>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</si>
  <si>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</si>
  <si>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</si>
  <si>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</si>
  <si>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</si>
  <si>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</si>
  <si>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</si>
  <si>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</si>
  <si>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</si>
  <si>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</si>
  <si>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</si>
  <si>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</si>
  <si>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</si>
  <si>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</si>
  <si>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</si>
  <si>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</si>
  <si>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</si>
  <si>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</si>
  <si>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</si>
  <si>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</si>
  <si>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</si>
  <si>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</si>
  <si>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</si>
  <si>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</si>
  <si>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</si>
  <si>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</si>
  <si>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</si>
  <si>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</si>
  <si>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</si>
  <si>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</si>
  <si>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</si>
  <si>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</si>
  <si>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</si>
  <si>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</si>
  <si>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</si>
  <si>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</si>
  <si>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</si>
  <si>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</si>
  <si>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</si>
  <si>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</si>
  <si>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</si>
  <si>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</si>
  <si>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</si>
  <si>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</si>
  <si>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</si>
  <si>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</si>
  <si>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</si>
  <si>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</si>
  <si>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</si>
  <si>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</si>
  <si>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</si>
  <si>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</si>
  <si>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</si>
  <si>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</si>
  <si>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</si>
  <si>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</si>
  <si>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</si>
  <si>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</si>
  <si>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</si>
  <si>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</si>
  <si>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</si>
  <si>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</si>
  <si>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</si>
  <si>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</si>
  <si>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</si>
  <si>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</si>
  <si>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</si>
  <si>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</si>
  <si>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</si>
  <si>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</si>
  <si>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</si>
  <si>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</si>
  <si>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</si>
  <si>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</si>
  <si>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</si>
  <si>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</si>
  <si>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</si>
  <si>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</si>
  <si>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</si>
  <si>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</si>
  <si>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</si>
  <si>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</si>
  <si>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</si>
  <si>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</si>
  <si>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</si>
  <si>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</si>
  <si>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</si>
  <si>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</si>
  <si>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</si>
  <si>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</si>
  <si>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</si>
  <si>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</si>
  <si>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</si>
  <si>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</si>
  <si>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</si>
  <si>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</si>
  <si>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</si>
  <si>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</si>
  <si>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</si>
  <si>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</si>
  <si>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</si>
  <si>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</si>
  <si>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</si>
  <si>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</si>
  <si>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</si>
  <si>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</si>
  <si>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</si>
  <si>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</si>
  <si>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</si>
  <si>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</si>
  <si>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</si>
  <si>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</si>
  <si>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</si>
  <si>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</si>
  <si>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</si>
  <si>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</si>
  <si>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</si>
  <si>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</si>
  <si>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</si>
  <si>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</si>
  <si>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</si>
  <si>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</si>
  <si>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</si>
  <si>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</si>
  <si>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</si>
  <si>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</si>
  <si>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</si>
  <si>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</si>
  <si>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</si>
  <si>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</si>
  <si>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</si>
  <si>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</si>
  <si>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</si>
  <si>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</si>
  <si>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</si>
  <si>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</si>
  <si>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</si>
  <si>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</si>
  <si>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</si>
  <si>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</si>
  <si>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</si>
  <si>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</si>
  <si>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</si>
  <si>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</si>
  <si>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</si>
  <si>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</si>
  <si>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</si>
  <si>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</si>
  <si>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</si>
  <si>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</si>
  <si>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</si>
  <si>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</si>
  <si>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</si>
  <si>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</si>
  <si>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</si>
  <si>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</si>
  <si>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</si>
  <si>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</si>
  <si>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</si>
  <si>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</si>
  <si>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</si>
  <si>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</si>
  <si>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</si>
  <si>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</si>
  <si>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</si>
  <si>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</si>
  <si>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</si>
  <si>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</si>
  <si>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</si>
  <si>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</si>
  <si>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</si>
  <si>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</si>
  <si>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</si>
  <si>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</si>
  <si>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</si>
  <si>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</si>
  <si>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</si>
  <si>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</si>
  <si>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</si>
  <si>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</si>
  <si>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</si>
  <si>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</si>
  <si>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</si>
  <si>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</si>
  <si>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</si>
  <si>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</si>
  <si>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</si>
  <si>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</si>
  <si>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</si>
  <si>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</si>
  <si>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</si>
  <si>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</si>
  <si>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</si>
  <si>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</si>
  <si>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</si>
  <si>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</si>
  <si>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</si>
  <si>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</si>
  <si>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</si>
  <si>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</si>
  <si>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</si>
  <si>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</si>
  <si>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</si>
  <si>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</si>
  <si>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</si>
  <si>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</si>
  <si>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</si>
  <si>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</si>
  <si>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</si>
  <si>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</si>
  <si>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</si>
  <si>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</si>
  <si>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</si>
  <si>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</si>
  <si>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</si>
  <si>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</si>
  <si>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</si>
  <si>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</si>
  <si>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</si>
  <si>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</si>
  <si>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</si>
  <si>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</si>
  <si>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</si>
  <si>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</si>
  <si>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</si>
  <si>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</si>
  <si>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</si>
  <si>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</si>
  <si>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</si>
  <si>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</si>
  <si>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</si>
  <si>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</si>
  <si>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</si>
  <si>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</si>
  <si>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</si>
  <si>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</si>
  <si>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</si>
  <si>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</si>
  <si>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</si>
  <si>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</si>
  <si>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</si>
  <si>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</si>
  <si>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</si>
  <si>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</si>
  <si>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</si>
  <si>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</si>
  <si>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</si>
  <si>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</si>
  <si>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</si>
  <si>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</si>
  <si>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</si>
  <si>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</si>
  <si>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</si>
  <si>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</si>
  <si>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</si>
  <si>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</si>
  <si>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</si>
  <si>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</si>
  <si>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</si>
  <si>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</si>
  <si>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</si>
  <si>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</si>
  <si>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</si>
  <si>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</si>
  <si>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</si>
  <si>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</si>
  <si>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</si>
  <si>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</si>
  <si>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</si>
  <si>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</si>
  <si>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</si>
  <si>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</si>
  <si>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</si>
  <si>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</si>
  <si>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</si>
  <si>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</si>
  <si>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</si>
  <si>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</si>
  <si>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</si>
  <si>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</si>
  <si>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</si>
  <si>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</si>
  <si>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</si>
  <si>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</si>
  <si>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</si>
  <si>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</si>
  <si>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</si>
  <si>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</si>
  <si>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</si>
  <si>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</si>
  <si>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</si>
  <si>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</si>
  <si>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</si>
  <si>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</si>
  <si>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</si>
  <si>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</si>
  <si>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</si>
  <si>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</si>
  <si>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</si>
  <si>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</si>
  <si>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</si>
  <si>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</si>
  <si>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</si>
  <si>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</si>
  <si>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</si>
  <si>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</si>
  <si>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</si>
  <si>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</si>
  <si>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</si>
  <si>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</si>
  <si>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</si>
  <si>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</si>
  <si>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</si>
  <si>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</si>
  <si>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</si>
  <si>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</si>
  <si>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</si>
  <si>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</si>
  <si>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</si>
  <si>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</si>
  <si>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</si>
  <si>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</si>
  <si>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</si>
  <si>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</si>
  <si>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</si>
  <si>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</si>
  <si>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</si>
  <si>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</si>
  <si>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</si>
  <si>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</si>
  <si>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</si>
  <si>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</si>
  <si>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</si>
  <si>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</si>
  <si>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</si>
  <si>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</si>
  <si>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</si>
  <si>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</si>
  <si>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</si>
  <si>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</si>
  <si>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</si>
  <si>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</si>
  <si>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</si>
  <si>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</si>
  <si>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</si>
  <si>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</si>
  <si>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</si>
  <si>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</si>
  <si>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</si>
  <si>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</si>
  <si>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</si>
  <si>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</si>
  <si>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</si>
  <si>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</si>
  <si>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</si>
  <si>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</si>
  <si>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</si>
  <si>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</si>
  <si>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</si>
  <si>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</si>
  <si>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</si>
  <si>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</si>
  <si>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</si>
  <si>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</si>
  <si>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</si>
  <si>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</si>
  <si>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</si>
  <si>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</si>
  <si>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</si>
  <si>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</si>
  <si>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</si>
  <si>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</si>
  <si>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</si>
  <si>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</si>
  <si>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</si>
  <si>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</si>
  <si>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</si>
  <si>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</si>
  <si>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</si>
  <si>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</si>
  <si>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</si>
  <si>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</si>
  <si>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</si>
  <si>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</si>
  <si>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</si>
  <si>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</si>
  <si>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</si>
  <si>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</si>
  <si>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</si>
  <si>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</si>
  <si>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</si>
  <si>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</si>
  <si>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</si>
  <si>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</si>
  <si>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</si>
  <si>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</si>
  <si>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</si>
  <si>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</si>
  <si>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</si>
  <si>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</si>
  <si>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</si>
  <si>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</si>
  <si>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</si>
  <si>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</si>
  <si>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</si>
  <si>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</si>
  <si>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</si>
  <si>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</si>
  <si>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</si>
  <si>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</si>
  <si>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</si>
  <si>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</si>
  <si>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</si>
  <si>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</si>
  <si>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</si>
  <si>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</si>
  <si>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</si>
  <si>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</si>
  <si>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</si>
  <si>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</si>
  <si>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</si>
  <si>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</si>
  <si>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</si>
  <si>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</si>
  <si>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</si>
  <si>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</si>
  <si>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</si>
  <si>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</si>
  <si>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</si>
  <si>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</si>
  <si>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</si>
  <si>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</si>
  <si>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</si>
  <si>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</si>
  <si>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</si>
  <si>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</si>
  <si>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</si>
  <si>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</si>
  <si>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</si>
  <si>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</si>
  <si>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</si>
  <si>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</si>
  <si>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</si>
  <si>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</si>
  <si>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</si>
  <si>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</si>
  <si>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</si>
  <si>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</si>
  <si>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</si>
  <si>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</si>
  <si>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</si>
  <si>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</si>
  <si>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</si>
  <si>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</si>
  <si>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</si>
  <si>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</si>
  <si>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</si>
  <si>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</si>
  <si>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</si>
  <si>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</si>
  <si>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</si>
  <si>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</si>
  <si>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</si>
  <si>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</si>
  <si>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</si>
  <si>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</si>
  <si>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</si>
  <si>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</si>
  <si>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</si>
  <si>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</si>
  <si>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</si>
  <si>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</si>
  <si>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</si>
  <si>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</si>
  <si>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</si>
  <si>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</si>
  <si>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</si>
  <si>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</si>
  <si>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</si>
  <si>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</si>
  <si>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</si>
  <si>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</si>
  <si>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</si>
  <si>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</si>
  <si>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</si>
  <si>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</si>
  <si>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</si>
  <si>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</si>
  <si>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</si>
  <si>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</si>
  <si>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</si>
  <si>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</si>
  <si>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</si>
  <si>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</si>
  <si>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</si>
  <si>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</si>
  <si>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</si>
  <si>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</si>
  <si>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</si>
  <si>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</si>
  <si>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</si>
  <si>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</si>
  <si>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</si>
  <si>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</si>
  <si>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</si>
  <si>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</si>
  <si>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</si>
  <si>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</si>
  <si>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</si>
  <si>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</si>
  <si>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</si>
  <si>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</si>
  <si>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</si>
  <si>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</si>
  <si>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</si>
  <si>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</si>
  <si>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</si>
  <si>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</si>
  <si>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</si>
  <si>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</si>
  <si>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</si>
  <si>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</si>
  <si>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</si>
  <si>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</si>
  <si>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</si>
  <si>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</si>
  <si>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</si>
  <si>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</si>
  <si>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</si>
  <si>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</si>
  <si>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</si>
  <si>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</si>
  <si>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</si>
  <si>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</si>
  <si>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</si>
  <si>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</si>
  <si>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</si>
  <si>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</si>
  <si>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</si>
  <si>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</si>
  <si>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</si>
  <si>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</si>
  <si>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</si>
  <si>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</si>
  <si>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</si>
  <si>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</si>
  <si>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</si>
  <si>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</si>
  <si>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</si>
  <si>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</si>
  <si>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</si>
  <si>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</si>
  <si>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</si>
  <si>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</si>
  <si>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</si>
  <si>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</si>
  <si>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</si>
  <si>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</si>
  <si>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</si>
  <si>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</si>
  <si>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</si>
  <si>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</si>
  <si>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</si>
  <si>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</si>
  <si>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</si>
  <si>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</si>
  <si>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</si>
  <si>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</si>
  <si>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</si>
  <si>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</si>
  <si>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</si>
  <si>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</si>
  <si>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</si>
  <si>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</si>
  <si>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</si>
  <si>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</si>
  <si>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</si>
  <si>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</si>
  <si>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</si>
  <si>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</si>
  <si>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</si>
  <si>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</si>
  <si>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</si>
  <si>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</si>
  <si>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</si>
  <si>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</si>
  <si>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</si>
  <si>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</si>
  <si>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</si>
  <si>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</si>
  <si>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</si>
  <si>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</si>
  <si>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</si>
  <si>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</si>
  <si>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</si>
  <si>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</si>
  <si>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</si>
  <si>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</si>
  <si>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</si>
  <si>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</si>
  <si>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</si>
  <si>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</si>
  <si>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</si>
  <si>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</si>
  <si>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</si>
  <si>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</si>
  <si>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</si>
  <si>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</si>
  <si>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</si>
  <si>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</si>
  <si>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</si>
  <si>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</si>
  <si>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</si>
  <si>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</si>
  <si>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</si>
  <si>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</si>
  <si>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</si>
  <si>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</si>
  <si>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</si>
  <si>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</si>
  <si>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</si>
  <si>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</si>
  <si>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</si>
  <si>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</si>
  <si>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</si>
  <si>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</si>
  <si>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</si>
  <si>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</si>
  <si>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</si>
  <si>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</si>
  <si>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</si>
  <si>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</si>
  <si>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</si>
  <si>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</si>
  <si>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</si>
  <si>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</si>
  <si>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</si>
  <si>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</si>
  <si>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</si>
  <si>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</si>
  <si>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</si>
  <si>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</si>
  <si>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</si>
  <si>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</si>
  <si>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</si>
  <si>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</si>
  <si>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</si>
  <si>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</si>
  <si>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</si>
  <si>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</si>
  <si>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</si>
  <si>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</si>
  <si>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</si>
  <si>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</si>
  <si>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</si>
  <si>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</si>
  <si>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</si>
  <si>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</si>
  <si>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</si>
  <si>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</si>
  <si>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</si>
  <si>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</si>
  <si>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</si>
  <si>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</si>
  <si>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</si>
  <si>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</si>
  <si>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</si>
  <si>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</si>
  <si>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</si>
  <si>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</si>
  <si>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</si>
  <si>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</si>
  <si>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</si>
  <si>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</si>
  <si>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</si>
  <si>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</si>
  <si>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</si>
  <si>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</si>
  <si>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</si>
  <si>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</si>
  <si>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</si>
  <si>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</si>
  <si>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</si>
  <si>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</si>
  <si>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</si>
  <si>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</si>
  <si>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</si>
  <si>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</si>
  <si>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</si>
  <si>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</si>
  <si>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</si>
  <si>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</si>
  <si>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</si>
  <si>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</si>
  <si>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</si>
  <si>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</si>
  <si>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</si>
  <si>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</si>
  <si>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</si>
  <si>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</si>
  <si>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</si>
  <si>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</si>
  <si>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</si>
  <si>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</si>
  <si>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</si>
  <si>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</si>
  <si>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</si>
  <si>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</si>
  <si>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</si>
  <si>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</si>
  <si>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</si>
  <si>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</si>
  <si>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</si>
  <si>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</si>
  <si>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</si>
  <si>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</si>
  <si>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</si>
  <si>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</si>
  <si>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</si>
  <si>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</si>
  <si>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</si>
  <si>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</si>
  <si>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</si>
  <si>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</si>
  <si>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</si>
  <si>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</si>
  <si>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</si>
  <si>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</si>
  <si>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</si>
  <si>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</si>
  <si>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</si>
  <si>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</si>
  <si>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</si>
  <si>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</si>
  <si>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</si>
  <si>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</si>
  <si>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</si>
  <si>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</si>
  <si>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</si>
  <si>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</si>
  <si>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</si>
  <si>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</si>
  <si>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</si>
  <si>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</si>
  <si>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</si>
  <si>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</si>
  <si>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</si>
  <si>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</si>
  <si>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</si>
  <si>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</si>
  <si>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</si>
  <si>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</si>
  <si>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</si>
  <si>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</si>
  <si>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</si>
  <si>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</si>
  <si>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</si>
  <si>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</si>
  <si>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</si>
  <si>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</si>
  <si>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</si>
  <si>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</si>
  <si>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</si>
  <si>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</si>
  <si>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</si>
  <si>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</si>
  <si>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</si>
  <si>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</si>
  <si>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</si>
  <si>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</si>
  <si>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</si>
  <si>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</si>
  <si>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</si>
  <si>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</si>
  <si>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</si>
  <si>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</si>
  <si>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</si>
  <si>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</si>
  <si>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</si>
  <si>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</si>
  <si>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</si>
  <si>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</si>
  <si>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</si>
  <si>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</si>
  <si>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</si>
  <si>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</si>
  <si>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</si>
  <si>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</si>
  <si>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</si>
  <si>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</si>
  <si>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</si>
  <si>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</si>
  <si>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</si>
  <si>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</si>
  <si>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</si>
  <si>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</si>
  <si>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</si>
  <si>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</si>
  <si>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</si>
  <si>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</si>
  <si>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</si>
  <si>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</si>
  <si>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</si>
  <si>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</si>
  <si>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</si>
  <si>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</si>
  <si>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</si>
  <si>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</si>
  <si>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</si>
  <si>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</si>
  <si>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</si>
  <si>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</si>
  <si>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</si>
  <si>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</si>
  <si>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</si>
  <si>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</si>
  <si>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</si>
  <si>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</si>
  <si>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</si>
  <si>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</si>
  <si>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</si>
  <si>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</si>
  <si>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</si>
  <si>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</si>
  <si>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</si>
  <si>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</si>
  <si>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</si>
  <si>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</si>
  <si>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</si>
  <si>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</si>
  <si>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</si>
  <si>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</si>
  <si>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</si>
  <si>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</si>
  <si>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</si>
  <si>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</si>
  <si>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</si>
  <si>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</si>
  <si>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</si>
  <si>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</si>
  <si>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</si>
  <si>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</si>
  <si>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</si>
  <si>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</si>
  <si>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</si>
  <si>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</si>
  <si>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</si>
  <si>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</si>
  <si>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</si>
  <si>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</si>
  <si>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</si>
  <si>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</si>
  <si>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</si>
  <si>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</si>
  <si>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</si>
  <si>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</si>
  <si>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</si>
  <si>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</si>
  <si>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</si>
  <si>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</si>
  <si>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</si>
  <si>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</si>
  <si>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</si>
  <si>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</si>
  <si>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</si>
  <si>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</si>
  <si>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</si>
  <si>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</si>
  <si>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</si>
  <si>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</si>
  <si>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</si>
  <si>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</si>
  <si>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</si>
  <si>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</si>
  <si>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</si>
  <si>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</si>
  <si>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</si>
  <si>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</si>
  <si>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</si>
  <si>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</si>
  <si>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</si>
  <si>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</si>
  <si>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</si>
  <si>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</si>
  <si>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</si>
  <si>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</si>
  <si>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</si>
  <si>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</si>
  <si>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</si>
  <si>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</si>
  <si>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</si>
  <si>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</si>
  <si>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</si>
  <si>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</si>
  <si>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</si>
  <si>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</si>
  <si>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</si>
  <si>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</si>
  <si>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</si>
  <si>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</si>
  <si>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</si>
  <si>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</si>
  <si>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</si>
  <si>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</si>
  <si>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</si>
  <si>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</si>
  <si>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</si>
  <si>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</si>
  <si>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</si>
  <si>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</si>
  <si>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</si>
  <si>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</si>
  <si>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</si>
  <si>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</si>
  <si>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</si>
  <si>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</si>
  <si>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</si>
  <si>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</si>
  <si>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</si>
  <si>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</si>
  <si>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</si>
  <si>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</si>
  <si>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</si>
  <si>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</si>
  <si>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</si>
  <si>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</si>
  <si>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</si>
  <si>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</si>
  <si>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</si>
  <si>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</si>
  <si>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</si>
  <si>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</si>
  <si>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</si>
  <si>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</si>
  <si>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</si>
  <si>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</si>
  <si>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</si>
  <si>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</si>
  <si>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</si>
  <si>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</si>
  <si>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</si>
  <si>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</si>
  <si>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</si>
  <si>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</si>
  <si>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</si>
  <si>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</si>
  <si>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</si>
  <si>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</si>
  <si>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</si>
  <si>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</si>
  <si>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</si>
  <si>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</si>
  <si>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</si>
  <si>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</si>
  <si>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</si>
  <si>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</si>
  <si>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</si>
  <si>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</si>
  <si>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</si>
  <si>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</si>
  <si>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</si>
  <si>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</si>
  <si>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</si>
  <si>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</si>
  <si>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</si>
  <si>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</si>
  <si>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</si>
  <si>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</si>
  <si>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</si>
  <si>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</si>
  <si>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</si>
  <si>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</si>
  <si>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</si>
  <si>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</si>
  <si>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</si>
  <si>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</si>
  <si>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</si>
  <si>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</si>
  <si>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</si>
  <si>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</si>
  <si>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</si>
  <si>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</si>
  <si>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</si>
  <si>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</si>
  <si>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</si>
  <si>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</si>
  <si>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</si>
  <si>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</si>
  <si>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</si>
  <si>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</si>
  <si>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</si>
  <si>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</si>
  <si>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</si>
  <si>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</si>
  <si>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</si>
  <si>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</si>
  <si>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</si>
  <si>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</si>
  <si>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</si>
  <si>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</si>
  <si>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</si>
  <si>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</si>
  <si>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</si>
  <si>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</si>
  <si>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</si>
  <si>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</si>
  <si>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</si>
  <si>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</si>
  <si>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</si>
  <si>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</si>
  <si>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</si>
  <si>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</si>
  <si>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</si>
  <si>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</si>
  <si>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</si>
  <si>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</si>
  <si>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</si>
  <si>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</si>
  <si>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</si>
  <si>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</si>
  <si>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</si>
  <si>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</si>
  <si>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</si>
  <si>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</si>
  <si>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</si>
  <si>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</si>
  <si>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</si>
  <si>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</si>
  <si>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</si>
  <si>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</si>
  <si>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</si>
  <si>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</si>
  <si>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</si>
  <si>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</si>
  <si>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</si>
  <si>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</si>
  <si>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</si>
  <si>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</si>
  <si>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</si>
  <si>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</si>
  <si>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</si>
  <si>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</si>
  <si>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</si>
  <si>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</si>
  <si>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</si>
  <si>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</si>
  <si>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</si>
  <si>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</si>
  <si>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</si>
  <si>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</si>
  <si>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</si>
  <si>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</si>
  <si>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</si>
  <si>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</si>
  <si>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</si>
  <si>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</si>
  <si>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</si>
  <si>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</si>
  <si>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</si>
  <si>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</si>
  <si>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</si>
  <si>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</si>
  <si>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</si>
  <si>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</si>
  <si>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</si>
  <si>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</si>
  <si>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</si>
  <si>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</si>
  <si>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</si>
  <si>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</si>
  <si>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</si>
  <si>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</si>
  <si>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</si>
  <si>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</si>
  <si>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</si>
  <si>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</si>
  <si>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</si>
  <si>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</si>
  <si>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</si>
  <si>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</si>
  <si>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</si>
  <si>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</si>
  <si>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</si>
  <si>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</si>
  <si>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</si>
  <si>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</si>
  <si>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</si>
  <si>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</si>
  <si>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</si>
  <si>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</si>
  <si>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</si>
  <si>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</si>
  <si>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</si>
  <si>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</si>
  <si>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</si>
  <si>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</si>
  <si>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</si>
  <si>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</si>
  <si>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</si>
  <si>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</si>
  <si>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</si>
  <si>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</si>
  <si>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</si>
  <si>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</si>
  <si>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</si>
  <si>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</si>
  <si>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</si>
  <si>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</si>
  <si>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</si>
  <si>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</si>
  <si>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</si>
  <si>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</si>
  <si>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</si>
  <si>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</si>
  <si>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</si>
  <si>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</si>
  <si>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</si>
  <si>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</si>
  <si>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</si>
  <si>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</si>
  <si>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</si>
  <si>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</si>
  <si>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</si>
  <si>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</si>
  <si>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</si>
  <si>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</si>
  <si>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</si>
  <si>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</si>
  <si>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</si>
  <si>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</si>
  <si>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</si>
  <si>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</si>
  <si>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</si>
  <si>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</si>
  <si>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</si>
  <si>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</si>
  <si>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</si>
  <si>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</si>
  <si>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</si>
  <si>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</si>
  <si>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</si>
  <si>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</si>
  <si>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</si>
  <si>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</si>
  <si>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</si>
  <si>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</si>
  <si>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</si>
  <si>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</si>
  <si>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</si>
  <si>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</si>
  <si>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</si>
  <si>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</si>
  <si>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</si>
  <si>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</si>
  <si>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</si>
  <si>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</si>
  <si>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</si>
  <si>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</si>
  <si>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</si>
  <si>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</si>
  <si>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</si>
  <si>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</si>
  <si>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</si>
  <si>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</si>
  <si>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</si>
  <si>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</si>
  <si>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</si>
  <si>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</si>
  <si>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</si>
  <si>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</si>
  <si>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</si>
  <si>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</si>
  <si>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</si>
  <si>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</si>
  <si>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</si>
  <si>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</si>
  <si>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</si>
  <si>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</si>
  <si>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</si>
  <si>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</si>
  <si>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</si>
  <si>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</si>
  <si>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</si>
  <si>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</si>
  <si>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</si>
  <si>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</si>
  <si>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</si>
  <si>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</si>
  <si>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</si>
  <si>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</si>
  <si>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</si>
  <si>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</si>
  <si>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</si>
  <si>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</si>
  <si>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</si>
  <si>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</si>
  <si>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</si>
  <si>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</si>
  <si>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</si>
  <si>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</si>
  <si>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</si>
  <si>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</si>
  <si>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</si>
  <si>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</si>
  <si>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</si>
  <si>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</si>
  <si>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</si>
  <si>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</si>
  <si>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</si>
  <si>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</si>
  <si>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</si>
  <si>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</si>
  <si>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</si>
  <si>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</si>
  <si>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</si>
  <si>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</si>
  <si>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</si>
  <si>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</si>
  <si>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</si>
  <si>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</si>
  <si>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</si>
  <si>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</si>
  <si>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</si>
  <si>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</si>
  <si>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</si>
  <si>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</si>
  <si>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</si>
  <si>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</si>
  <si>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</si>
  <si>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</si>
  <si>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</si>
  <si>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</si>
  <si>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</si>
  <si>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</si>
  <si>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</si>
  <si>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</si>
  <si>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</si>
  <si>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</si>
  <si>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</si>
  <si>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</si>
  <si>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</si>
  <si>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</si>
  <si>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</si>
  <si>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</si>
  <si>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</si>
  <si>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</si>
  <si>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</si>
  <si>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</si>
  <si>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</si>
  <si>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</si>
  <si>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</si>
  <si>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</si>
  <si>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</si>
  <si>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</si>
  <si>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</si>
  <si>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</si>
  <si>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</si>
  <si>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</si>
  <si>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</si>
  <si>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</si>
  <si>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</si>
  <si>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</si>
  <si>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</si>
  <si>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</si>
  <si>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</si>
  <si>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</si>
  <si>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</si>
  <si>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</si>
  <si>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</si>
  <si>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</si>
  <si>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</si>
  <si>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</si>
  <si>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</si>
  <si>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</si>
  <si>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</si>
  <si>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</si>
  <si>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</si>
  <si>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</si>
  <si>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</si>
  <si>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</si>
  <si>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</si>
  <si>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</si>
  <si>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</si>
  <si>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</si>
  <si>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</si>
  <si>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</si>
  <si>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</si>
  <si>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</si>
  <si>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</si>
  <si>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</si>
  <si>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</si>
  <si>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</si>
  <si>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</si>
  <si>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</si>
  <si>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</si>
  <si>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</si>
  <si>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</si>
  <si>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</si>
  <si>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</si>
  <si>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</si>
  <si>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</si>
  <si>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</si>
  <si>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</si>
  <si>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</si>
  <si>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</si>
  <si>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</si>
  <si>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</si>
  <si>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</si>
  <si>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</si>
  <si>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</si>
  <si>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</si>
  <si>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</si>
  <si>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</si>
  <si>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</si>
  <si>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</si>
  <si>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</si>
  <si>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</si>
  <si>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</si>
  <si>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</si>
  <si>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</si>
  <si>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</si>
  <si>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</si>
  <si>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</si>
  <si>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</si>
  <si>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</si>
  <si>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</si>
  <si>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</si>
  <si>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</si>
  <si>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</si>
  <si>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</si>
  <si>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</si>
  <si>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</si>
  <si>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</si>
  <si>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</si>
  <si>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</si>
  <si>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</si>
  <si>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</si>
  <si>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</si>
  <si>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</si>
  <si>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</si>
  <si>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</si>
  <si>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</si>
  <si>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</si>
  <si>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</si>
  <si>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</si>
  <si>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</si>
  <si>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</si>
  <si>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</si>
  <si>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</si>
  <si>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</si>
  <si>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</si>
  <si>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</si>
  <si>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</si>
  <si>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</si>
  <si>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</si>
  <si>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</si>
  <si>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</si>
  <si>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</si>
  <si>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</si>
  <si>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</si>
  <si>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</si>
  <si>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</si>
  <si>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</si>
  <si>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</si>
  <si>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</si>
  <si>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</si>
  <si>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</si>
  <si>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</si>
  <si>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</si>
  <si>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</si>
  <si>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</si>
  <si>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</si>
  <si>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</si>
  <si>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</si>
  <si>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</si>
  <si>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</si>
  <si>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</si>
  <si>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</si>
  <si>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</si>
  <si>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</si>
  <si>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</si>
  <si>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</si>
  <si>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</si>
  <si>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</si>
  <si>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</si>
  <si>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</si>
  <si>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</si>
  <si>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</si>
  <si>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</si>
  <si>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</si>
  <si>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</si>
  <si>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</si>
  <si>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</si>
  <si>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</si>
  <si>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</si>
  <si>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</si>
  <si>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</si>
  <si>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</si>
  <si>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</si>
  <si>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</si>
  <si>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</si>
  <si>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</si>
  <si>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</si>
  <si>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</si>
  <si>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</si>
  <si>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</si>
  <si>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</si>
  <si>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</si>
  <si>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</si>
  <si>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</si>
  <si>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</si>
  <si>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</si>
  <si>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</si>
  <si>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</si>
  <si>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</si>
  <si>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</si>
  <si>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</si>
  <si>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</si>
  <si>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</si>
  <si>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</si>
  <si>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</si>
  <si>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</si>
  <si>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</si>
  <si>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</si>
  <si>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</si>
  <si>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</si>
  <si>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</si>
  <si>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</si>
  <si>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</si>
  <si>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</si>
  <si>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</si>
  <si>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</si>
  <si>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</si>
  <si>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</si>
  <si>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</si>
  <si>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</si>
  <si>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</si>
  <si>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</si>
  <si>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</si>
  <si>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</si>
  <si>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</si>
  <si>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</si>
  <si>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</si>
  <si>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</si>
  <si>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</si>
  <si>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</si>
  <si>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</si>
  <si>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</si>
  <si>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</si>
  <si>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</si>
  <si>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</si>
  <si>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</si>
  <si>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</si>
  <si>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</si>
  <si>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</si>
  <si>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</si>
  <si>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</si>
  <si>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</si>
  <si>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</si>
  <si>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</si>
  <si>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</si>
  <si>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</si>
  <si>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</si>
  <si>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</si>
  <si>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</si>
  <si>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</si>
  <si>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</si>
  <si>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</si>
  <si>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</si>
  <si>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</si>
  <si>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</si>
  <si>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</si>
  <si>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</si>
  <si>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</si>
  <si>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</si>
  <si>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</si>
  <si>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</si>
  <si>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</si>
  <si>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</si>
  <si>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</si>
  <si>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</si>
  <si>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</si>
  <si>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</si>
  <si>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</si>
  <si>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</si>
  <si>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</si>
  <si>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</si>
  <si>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</si>
  <si>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</si>
  <si>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</si>
  <si>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</si>
  <si>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</si>
  <si>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</si>
  <si>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</si>
  <si>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</si>
  <si>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</si>
  <si>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</si>
  <si>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</si>
  <si>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</si>
  <si>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</si>
  <si>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</si>
  <si>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</si>
  <si>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</si>
  <si>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</si>
  <si>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</si>
  <si>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</si>
  <si>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</si>
  <si>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</si>
  <si>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</si>
  <si>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</si>
  <si>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</si>
  <si>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</si>
  <si>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</si>
  <si>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</si>
  <si>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</si>
  <si>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</si>
  <si>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</si>
  <si>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</si>
  <si>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</si>
  <si>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</si>
  <si>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</si>
  <si>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</si>
  <si>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</si>
  <si>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</si>
  <si>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</si>
  <si>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</si>
  <si>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</si>
  <si>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</si>
  <si>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</si>
  <si>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</si>
  <si>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</si>
  <si>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</si>
  <si>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</si>
  <si>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</si>
  <si>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</si>
  <si>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</si>
  <si>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</si>
  <si>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</si>
  <si>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</si>
  <si>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</si>
  <si>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</si>
  <si>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</si>
  <si>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</si>
  <si>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</si>
  <si>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</si>
  <si>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</si>
  <si>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</si>
  <si>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</si>
  <si>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</si>
  <si>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</si>
  <si>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</si>
  <si>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</si>
  <si>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</si>
  <si>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</si>
  <si>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</si>
  <si>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</si>
  <si>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</si>
  <si>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</si>
  <si>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</si>
  <si>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</si>
  <si>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</si>
  <si>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</si>
  <si>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</si>
  <si>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</si>
  <si>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</si>
  <si>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</si>
  <si>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</si>
  <si>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</si>
  <si>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</si>
  <si>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</si>
  <si>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</si>
  <si>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</si>
  <si>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</si>
  <si>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</si>
  <si>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</si>
  <si>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</si>
  <si>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</si>
  <si>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</si>
  <si>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</si>
  <si>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</si>
  <si>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</si>
  <si>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</si>
  <si>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</si>
  <si>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</si>
  <si>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</si>
  <si>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</si>
  <si>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</si>
  <si>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</si>
  <si>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</si>
  <si>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</si>
  <si>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</si>
  <si>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</si>
  <si>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</si>
  <si>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</si>
  <si>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</si>
  <si>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</si>
  <si>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</si>
  <si>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</si>
  <si>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</si>
  <si>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</si>
  <si>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</si>
  <si>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</si>
  <si>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</si>
  <si>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</si>
  <si>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</si>
  <si>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</si>
  <si>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</si>
  <si>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</si>
  <si>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</si>
  <si>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</si>
  <si>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</si>
  <si>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</si>
  <si>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</si>
  <si>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</si>
  <si>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</si>
  <si>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</si>
  <si>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</si>
  <si>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</si>
  <si>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</si>
  <si>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</si>
  <si>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</si>
  <si>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</si>
  <si>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</si>
  <si>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</si>
  <si>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</si>
  <si>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</si>
  <si>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</si>
  <si>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</si>
  <si>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</si>
  <si>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</si>
  <si>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</si>
  <si>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</si>
  <si>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</si>
  <si>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</si>
  <si>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</si>
  <si>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</si>
  <si>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</si>
  <si>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</si>
  <si>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</si>
  <si>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</si>
  <si>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</si>
  <si>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</si>
  <si>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</si>
  <si>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</si>
  <si>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</si>
  <si>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</si>
  <si>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</si>
  <si>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</si>
  <si>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</si>
  <si>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</si>
  <si>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</si>
  <si>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</si>
  <si>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</si>
  <si>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</si>
  <si>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</si>
  <si>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</si>
  <si>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</si>
  <si>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</si>
  <si>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</si>
  <si>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</si>
  <si>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</si>
  <si>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</si>
  <si>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</si>
  <si>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</si>
  <si>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</si>
  <si>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</si>
  <si>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</si>
  <si>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</si>
  <si>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</si>
  <si>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</si>
  <si>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</si>
  <si>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</si>
  <si>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</si>
  <si>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</si>
  <si>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</si>
  <si>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</si>
  <si>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</si>
  <si>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</si>
  <si>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</si>
  <si>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</si>
  <si>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</si>
  <si>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</si>
  <si>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</si>
  <si>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</si>
  <si>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</si>
  <si>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</si>
  <si>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</si>
  <si>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</si>
  <si>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</si>
  <si>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</si>
  <si>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</si>
  <si>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</si>
  <si>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</si>
  <si>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</si>
  <si>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</si>
  <si>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</si>
  <si>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</si>
  <si>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</si>
  <si>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</si>
  <si>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</si>
  <si>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</si>
  <si>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</si>
  <si>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</si>
  <si>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</si>
  <si>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</si>
  <si>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</si>
  <si>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</si>
  <si>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</si>
  <si>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</si>
  <si>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</si>
  <si>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</si>
  <si>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</si>
  <si>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</si>
  <si>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</si>
  <si>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</si>
  <si>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</si>
  <si>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</si>
  <si>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</si>
  <si>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</si>
  <si>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</si>
  <si>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</si>
  <si>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</si>
  <si>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</si>
  <si>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</si>
  <si>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</si>
  <si>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</si>
  <si>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</si>
  <si>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</si>
  <si>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</si>
  <si>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</si>
  <si>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</si>
  <si>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</si>
  <si>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</si>
  <si>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</si>
  <si>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</si>
  <si>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</si>
  <si>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</si>
  <si>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</si>
  <si>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</si>
  <si>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</si>
  <si>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</si>
  <si>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</si>
  <si>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</si>
  <si>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</si>
  <si>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</si>
  <si>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</si>
  <si>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</si>
  <si>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</si>
  <si>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</si>
  <si>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</si>
  <si>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</si>
  <si>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</si>
  <si>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</si>
  <si>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</si>
  <si>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</si>
  <si>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</si>
  <si>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</si>
  <si>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</si>
  <si>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</si>
  <si>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</si>
  <si>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</si>
  <si>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</si>
  <si>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</si>
  <si>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</si>
  <si>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</si>
  <si>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</si>
  <si>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</si>
  <si>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</si>
  <si>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</si>
  <si>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</si>
  <si>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</si>
  <si>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</si>
  <si>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</si>
  <si>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</si>
  <si>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</si>
  <si>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</si>
  <si>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</si>
  <si>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</si>
  <si>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</si>
  <si>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</si>
  <si>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</si>
  <si>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</si>
  <si>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</si>
  <si>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</si>
  <si>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</si>
  <si>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</si>
  <si>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</si>
  <si>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</si>
  <si>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</si>
  <si>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</si>
  <si>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</si>
  <si>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</si>
  <si>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</si>
  <si>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</si>
  <si>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</si>
  <si>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</si>
  <si>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</si>
  <si>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</si>
  <si>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</si>
  <si>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</si>
  <si>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</si>
  <si>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</si>
  <si>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</si>
  <si>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</si>
  <si>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</si>
  <si>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</si>
  <si>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</si>
  <si>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</si>
  <si>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</si>
  <si>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</si>
  <si>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</si>
  <si>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</si>
  <si>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</si>
  <si>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</si>
  <si>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</si>
  <si>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</si>
  <si>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</si>
  <si>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</si>
  <si>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</si>
  <si>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</si>
  <si>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</si>
  <si>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</si>
  <si>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</si>
  <si>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</si>
  <si>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</si>
  <si>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</si>
  <si>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</si>
  <si>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</si>
  <si>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</si>
  <si>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</si>
  <si>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</si>
  <si>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</si>
  <si>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</si>
  <si>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</si>
  <si>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</si>
  <si>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</si>
  <si>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</si>
  <si>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</si>
  <si>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</si>
  <si>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</si>
  <si>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</si>
  <si>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</si>
  <si>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</si>
  <si>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</si>
  <si>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</si>
  <si>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</si>
  <si>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</si>
  <si>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</si>
  <si>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</si>
  <si>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</si>
  <si>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</si>
  <si>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</si>
  <si>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</si>
  <si>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</si>
  <si>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</si>
  <si>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</si>
  <si>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</si>
  <si>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</si>
  <si>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</si>
  <si>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</si>
  <si>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</si>
  <si>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</si>
  <si>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</si>
  <si>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</si>
  <si>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</si>
  <si>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</si>
  <si>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</si>
  <si>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</si>
  <si>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</si>
  <si>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</si>
  <si>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</si>
  <si>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</si>
  <si>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</si>
  <si>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</si>
  <si>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</si>
  <si>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</si>
  <si>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</si>
  <si>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</si>
  <si>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</si>
  <si>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</si>
  <si>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</si>
  <si>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</si>
  <si>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</si>
  <si>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</si>
  <si>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</si>
  <si>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</si>
  <si>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</si>
  <si>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</si>
  <si>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</si>
  <si>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</si>
  <si>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</si>
  <si>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</si>
  <si>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</si>
  <si>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</si>
  <si>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</si>
  <si>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</si>
  <si>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</si>
  <si>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</si>
  <si>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</si>
  <si>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</si>
  <si>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</si>
  <si>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</si>
  <si>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</si>
  <si>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</si>
  <si>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</si>
  <si>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</si>
  <si>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</si>
  <si>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</si>
  <si>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</si>
  <si>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</si>
  <si>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</si>
  <si>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</si>
  <si>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</si>
  <si>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</si>
  <si>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</si>
  <si>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</si>
  <si>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</si>
  <si>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</si>
  <si>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</si>
  <si>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</si>
  <si>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</si>
  <si>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</si>
  <si>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</si>
  <si>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</si>
  <si>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</si>
  <si>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</si>
  <si>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</si>
  <si>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</si>
  <si>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</si>
  <si>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</si>
  <si>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</si>
  <si>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</si>
  <si>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</si>
  <si>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</si>
  <si>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</si>
  <si>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</si>
  <si>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</si>
  <si>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</si>
  <si>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</si>
  <si>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</si>
  <si>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</si>
  <si>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</si>
  <si>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</si>
  <si>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</si>
  <si>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</si>
  <si>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</si>
  <si>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</si>
  <si>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</si>
  <si>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</si>
  <si>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</si>
  <si>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</si>
  <si>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</si>
  <si>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</si>
  <si>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</si>
  <si>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</si>
  <si>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</si>
  <si>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</si>
  <si>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</si>
  <si>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</si>
  <si>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</si>
  <si>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</si>
  <si>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</si>
  <si>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</si>
  <si>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</si>
  <si>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</si>
  <si>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</si>
  <si>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</si>
  <si>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</si>
  <si>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</si>
  <si>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</si>
  <si>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</si>
  <si>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</si>
  <si>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</si>
  <si>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</si>
  <si>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</si>
  <si>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</si>
  <si>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</si>
  <si>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</si>
  <si>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</si>
  <si>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</si>
  <si>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</si>
  <si>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</si>
  <si>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</si>
  <si>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</si>
  <si>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</si>
  <si>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</si>
  <si>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</si>
  <si>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</si>
  <si>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</si>
  <si>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</si>
  <si>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</si>
  <si>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</si>
  <si>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</si>
  <si>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</si>
  <si>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</si>
  <si>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</si>
  <si>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</si>
  <si>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</si>
  <si>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</si>
  <si>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</si>
  <si>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</si>
  <si>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</si>
  <si>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</si>
  <si>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</si>
  <si>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</si>
  <si>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</si>
  <si>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</si>
  <si>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</si>
  <si>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</si>
  <si>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</si>
  <si>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</si>
  <si>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</si>
  <si>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</si>
  <si>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</si>
  <si>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</si>
  <si>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</si>
  <si>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</si>
  <si>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</si>
  <si>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</si>
  <si>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</si>
  <si>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</si>
  <si>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</si>
  <si>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</si>
  <si>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</si>
  <si>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</si>
  <si>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</si>
  <si>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</si>
  <si>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</si>
  <si>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</si>
  <si>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</si>
  <si>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</si>
  <si>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</si>
  <si>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</si>
  <si>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</si>
  <si>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</si>
  <si>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</si>
  <si>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</si>
  <si>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</si>
  <si>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</si>
  <si>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</si>
  <si>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</si>
  <si>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</si>
  <si>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</si>
  <si>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</si>
  <si>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</si>
  <si>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</si>
  <si>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</si>
  <si>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</si>
  <si>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</si>
  <si>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</si>
  <si>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</si>
  <si>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</si>
  <si>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</si>
  <si>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</si>
  <si>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</si>
  <si>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</si>
  <si>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</si>
  <si>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</si>
  <si>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</si>
  <si>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</si>
  <si>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</si>
  <si>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</si>
  <si>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</si>
  <si>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</si>
  <si>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</si>
  <si>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</si>
  <si>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</si>
  <si>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</si>
  <si>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</si>
  <si>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</si>
  <si>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</si>
  <si>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</si>
  <si>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</si>
  <si>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</si>
  <si>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</si>
  <si>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</si>
  <si>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</si>
  <si>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</si>
  <si>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</si>
  <si>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</si>
  <si>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</si>
  <si>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</si>
  <si>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</si>
  <si>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</si>
  <si>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</si>
  <si>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</si>
  <si>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</si>
  <si>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</si>
  <si>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</si>
  <si>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</si>
  <si>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</si>
  <si>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</si>
  <si>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</si>
  <si>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</si>
  <si>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</si>
  <si>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</si>
  <si>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</si>
  <si>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</si>
  <si>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</si>
  <si>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</si>
  <si>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</si>
  <si>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</si>
  <si>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</si>
  <si>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</si>
  <si>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</si>
  <si>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</si>
  <si>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</si>
  <si>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</si>
  <si>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</si>
  <si>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</si>
  <si>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</si>
  <si>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</si>
  <si>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</si>
  <si>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</si>
  <si>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</si>
  <si>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</si>
  <si>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</si>
  <si>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</si>
  <si>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</si>
  <si>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</si>
  <si>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</si>
  <si>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</si>
  <si>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</si>
  <si>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</si>
  <si>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</si>
  <si>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</si>
  <si>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</si>
  <si>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</si>
  <si>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</si>
  <si>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</si>
  <si>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</si>
  <si>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</si>
  <si>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</si>
  <si>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</si>
  <si>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</si>
  <si>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</si>
  <si>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</si>
  <si>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</si>
  <si>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</si>
  <si>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</si>
  <si>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</si>
  <si>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</si>
  <si>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</si>
  <si>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</si>
  <si>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</si>
  <si>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</si>
  <si>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</si>
  <si>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</si>
  <si>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</si>
  <si>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</si>
  <si>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</si>
  <si>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</si>
  <si>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</si>
  <si>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</si>
  <si>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</si>
  <si>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</si>
  <si>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</si>
  <si>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</si>
  <si>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</si>
  <si>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</si>
  <si>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</si>
  <si>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</si>
  <si>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</si>
  <si>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</si>
  <si>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</si>
  <si>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</si>
  <si>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</si>
  <si>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</si>
  <si>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</si>
  <si>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</si>
  <si>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</si>
  <si>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</si>
  <si>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</si>
  <si>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</si>
  <si>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</si>
  <si>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</si>
  <si>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</si>
  <si>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</si>
  <si>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</si>
  <si>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</si>
  <si>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</si>
  <si>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</si>
  <si>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</si>
  <si>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</si>
  <si>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</si>
  <si>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</si>
  <si>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</si>
  <si>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</si>
  <si>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</si>
  <si>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</si>
  <si>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</si>
  <si>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</si>
  <si>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</si>
  <si>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</si>
  <si>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</si>
  <si>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</si>
  <si>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</si>
  <si>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</si>
  <si>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</si>
  <si>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</si>
  <si>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</si>
  <si>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</si>
  <si>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</si>
  <si>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</si>
  <si>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</si>
  <si>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</si>
  <si>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</si>
  <si>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</si>
  <si>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</si>
  <si>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</si>
  <si>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</si>
  <si>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</si>
  <si>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</si>
  <si>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</si>
  <si>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</si>
  <si>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</si>
  <si>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</si>
  <si>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</si>
  <si>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</si>
  <si>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</si>
  <si>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</si>
  <si>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</si>
  <si>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</si>
  <si>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</si>
  <si>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</si>
  <si>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</si>
  <si>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</si>
  <si>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</si>
  <si>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</si>
  <si>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</si>
  <si>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</si>
  <si>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</si>
  <si>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</si>
  <si>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</si>
  <si>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</si>
  <si>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</si>
  <si>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</si>
  <si>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</si>
  <si>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</si>
  <si>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</si>
  <si>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</si>
  <si>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</si>
  <si>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</si>
  <si>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</si>
  <si>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</si>
  <si>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</si>
  <si>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</si>
  <si>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</si>
  <si>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</si>
  <si>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</si>
  <si>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</si>
  <si>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</si>
  <si>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</si>
  <si>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</si>
  <si>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</si>
  <si>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</si>
  <si>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</si>
  <si>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</si>
  <si>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</si>
  <si>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</si>
  <si>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</si>
  <si>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</si>
  <si>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</si>
  <si>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</si>
  <si>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</si>
  <si>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</si>
  <si>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</si>
  <si>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</si>
  <si>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</si>
  <si>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</si>
  <si>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</si>
  <si>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</si>
  <si>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</si>
  <si>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</si>
  <si>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</si>
  <si>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</si>
  <si>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</si>
  <si>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</si>
  <si>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</si>
  <si>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</si>
  <si>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</si>
  <si>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</si>
  <si>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</si>
  <si>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</si>
  <si>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</si>
  <si>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</si>
  <si>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</si>
  <si>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</si>
  <si>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</si>
  <si>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</si>
  <si>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</si>
  <si>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</si>
  <si>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</si>
  <si>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</si>
  <si>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</si>
  <si>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</si>
  <si>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</si>
  <si>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</si>
  <si>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</si>
  <si>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</si>
  <si>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</si>
  <si>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</si>
  <si>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</si>
  <si>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</si>
  <si>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</si>
  <si>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</si>
  <si>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</si>
  <si>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</si>
  <si>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</si>
  <si>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</si>
  <si>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</si>
  <si>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</si>
  <si>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</si>
  <si>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</si>
  <si>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</si>
  <si>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</si>
  <si>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</si>
  <si>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</si>
  <si>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</si>
  <si>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</si>
  <si>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</si>
  <si>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</si>
  <si>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</si>
  <si>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</si>
  <si>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</si>
  <si>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</si>
  <si>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</si>
  <si>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</si>
  <si>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</si>
  <si>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</si>
  <si>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</si>
  <si>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</si>
  <si>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</si>
  <si>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</si>
  <si>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</si>
  <si>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</si>
  <si>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</si>
  <si>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</si>
  <si>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</si>
  <si>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</si>
  <si>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</si>
  <si>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</si>
  <si>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</si>
  <si>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</si>
  <si>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</si>
  <si>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</si>
  <si>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</si>
  <si>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</si>
  <si>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</si>
  <si>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</si>
  <si>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</si>
  <si>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</si>
  <si>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</si>
  <si>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</si>
  <si>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</si>
  <si>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</si>
  <si>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</si>
  <si>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</si>
  <si>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</si>
  <si>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</si>
  <si>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</si>
  <si>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</si>
  <si>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</si>
  <si>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</si>
  <si>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</si>
  <si>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</si>
  <si>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</si>
  <si>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</si>
  <si>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</si>
  <si>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</si>
  <si>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</si>
  <si>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</si>
  <si>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</si>
  <si>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</si>
  <si>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</si>
  <si>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</si>
  <si>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</si>
  <si>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</si>
  <si>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</si>
  <si>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</si>
  <si>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</si>
  <si>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</si>
  <si>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</si>
  <si>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</si>
  <si>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</si>
  <si>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</si>
  <si>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</si>
  <si>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</si>
  <si>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</si>
  <si>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</si>
  <si>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</si>
  <si>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</si>
  <si>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</si>
  <si>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</si>
  <si>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</si>
  <si>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</si>
  <si>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</si>
  <si>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</si>
  <si>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</si>
  <si>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</si>
  <si>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</si>
  <si>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</si>
  <si>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</si>
  <si>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</si>
  <si>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</si>
  <si>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</si>
  <si>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</si>
  <si>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</si>
  <si>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</si>
  <si>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</si>
  <si>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</si>
  <si>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</si>
  <si>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</si>
  <si>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</si>
  <si>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</si>
  <si>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</si>
  <si>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</si>
  <si>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</si>
  <si>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</si>
  <si>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</si>
  <si>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</si>
  <si>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</si>
  <si>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</si>
  <si>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</si>
  <si>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</si>
  <si>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</si>
  <si>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</si>
  <si>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</si>
  <si>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</si>
  <si>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</si>
  <si>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</si>
  <si>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</si>
  <si>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</si>
  <si>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</si>
  <si>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</si>
  <si>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</si>
  <si>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</si>
  <si>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</si>
  <si>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</si>
  <si>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</si>
  <si>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</si>
  <si>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</si>
  <si>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</si>
  <si>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</si>
  <si>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</si>
  <si>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</si>
  <si>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</si>
  <si>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</si>
  <si>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</si>
  <si>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</si>
  <si>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</si>
  <si>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</si>
  <si>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</si>
  <si>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</si>
  <si>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</si>
  <si>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</si>
  <si>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</si>
  <si>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</si>
  <si>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</si>
  <si>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</si>
  <si>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</si>
  <si>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</si>
  <si>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</si>
  <si>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</si>
  <si>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</si>
  <si>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</si>
  <si>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</si>
  <si>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</si>
  <si>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</si>
  <si>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</si>
  <si>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</si>
  <si>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</si>
  <si>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</si>
  <si>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</si>
  <si>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</si>
  <si>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</si>
  <si>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</si>
  <si>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</si>
  <si>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</si>
  <si>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</si>
  <si>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</si>
  <si>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</si>
  <si>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</si>
  <si>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</si>
  <si>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</si>
  <si>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</si>
  <si>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</si>
  <si>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</si>
  <si>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</si>
  <si>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</si>
  <si>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</si>
  <si>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</si>
  <si>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</si>
  <si>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</si>
  <si>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</si>
  <si>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</si>
  <si>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</si>
  <si>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</si>
  <si>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</si>
  <si>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</si>
  <si>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</si>
  <si>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</si>
  <si>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</si>
  <si>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</si>
  <si>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</si>
  <si>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</si>
  <si>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</si>
  <si>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</si>
  <si>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</si>
  <si>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</si>
  <si>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</si>
  <si>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</si>
  <si>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</si>
  <si>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</si>
  <si>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</si>
  <si>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</si>
  <si>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</si>
  <si>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</si>
  <si>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</si>
  <si>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</si>
  <si>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</si>
  <si>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</si>
  <si>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</si>
  <si>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</si>
  <si>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</si>
  <si>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</si>
  <si>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</si>
  <si>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</si>
  <si>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</si>
  <si>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</si>
  <si>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</si>
  <si>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</si>
  <si>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</si>
  <si>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</si>
  <si>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</si>
  <si>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</si>
  <si>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</si>
  <si>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</si>
  <si>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</si>
  <si>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</si>
  <si>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</si>
  <si>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</si>
  <si>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</si>
  <si>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</si>
  <si>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</si>
  <si>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</si>
  <si>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</si>
  <si>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</si>
  <si>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</si>
  <si>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</si>
  <si>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</si>
  <si>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</si>
  <si>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</si>
  <si>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</si>
  <si>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</si>
  <si>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</si>
  <si>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</si>
  <si>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</si>
  <si>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</si>
  <si>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</si>
  <si>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</si>
  <si>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</si>
  <si>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</si>
  <si>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</si>
  <si>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</si>
  <si>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</si>
  <si>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</si>
  <si>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</si>
  <si>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</si>
  <si>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</si>
  <si>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</si>
  <si>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</si>
  <si>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</si>
  <si>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</si>
  <si>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</si>
  <si>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</si>
  <si>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</si>
  <si>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</si>
  <si>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</si>
  <si>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</si>
  <si>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</si>
  <si>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</si>
  <si>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</si>
  <si>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</si>
  <si>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</si>
  <si>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</si>
  <si>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</si>
  <si>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</si>
  <si>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</si>
  <si>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</si>
  <si>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</si>
  <si>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</si>
  <si>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</si>
  <si>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</si>
  <si>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</si>
  <si>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</si>
  <si>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</si>
  <si>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</si>
  <si>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</si>
  <si>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</si>
  <si>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</si>
  <si>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</si>
  <si>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</si>
  <si>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</si>
  <si>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</si>
  <si>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</si>
  <si>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</si>
  <si>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</si>
  <si>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</si>
  <si>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</si>
  <si>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</si>
  <si>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</si>
  <si>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</si>
  <si>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</si>
  <si>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</si>
  <si>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</si>
  <si>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</si>
  <si>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</si>
  <si>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</si>
  <si>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</si>
  <si>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</si>
  <si>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</si>
  <si>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</si>
  <si>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</si>
  <si>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</si>
  <si>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</si>
  <si>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</si>
  <si>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</si>
  <si>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</si>
  <si>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</si>
  <si>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</si>
  <si>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</si>
  <si>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</si>
  <si>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</si>
  <si>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</si>
  <si>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</si>
  <si>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</si>
  <si>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</si>
  <si>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</si>
  <si>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</si>
  <si>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</si>
  <si>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</si>
  <si>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</si>
  <si>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</si>
  <si>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</si>
  <si>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</si>
  <si>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</si>
  <si>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</si>
  <si>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</si>
  <si>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</si>
  <si>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</si>
  <si>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</si>
  <si>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</si>
  <si>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</si>
  <si>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</si>
  <si>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</si>
  <si>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</si>
  <si>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</si>
  <si>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</si>
  <si>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</si>
  <si>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</si>
  <si>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</si>
  <si>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</si>
  <si>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</si>
  <si>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</si>
  <si>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</si>
  <si>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</si>
  <si>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</si>
  <si>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</si>
  <si>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</si>
  <si>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</si>
  <si>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</si>
  <si>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</si>
  <si>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</si>
  <si>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</si>
  <si>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</si>
  <si>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</si>
  <si>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</si>
  <si>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</si>
  <si>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</si>
  <si>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</si>
  <si>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</si>
  <si>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</si>
  <si>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</si>
  <si>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</si>
  <si>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</si>
  <si>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</si>
  <si>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</si>
  <si>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</si>
  <si>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</si>
  <si>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</si>
  <si>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</si>
  <si>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</si>
  <si>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</si>
  <si>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</si>
  <si>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</si>
  <si>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</si>
  <si>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</si>
  <si>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</si>
  <si>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</si>
  <si>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</si>
  <si>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</si>
  <si>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</si>
  <si>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</si>
  <si>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</si>
  <si>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</si>
  <si>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</si>
  <si>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</si>
  <si>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</si>
  <si>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</si>
  <si>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</si>
  <si>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</si>
  <si>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</si>
  <si>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</si>
  <si>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</si>
  <si>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</si>
  <si>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</si>
  <si>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</si>
  <si>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</si>
  <si>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</si>
  <si>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</si>
  <si>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</si>
  <si>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</si>
  <si>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</si>
  <si>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</si>
  <si>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</si>
  <si>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</si>
  <si>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</si>
  <si>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</si>
  <si>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</si>
  <si>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</si>
  <si>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</si>
  <si>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</si>
  <si>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</si>
  <si>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</si>
  <si>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</si>
  <si>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</si>
  <si>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</si>
  <si>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</si>
  <si>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</si>
  <si>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</si>
  <si>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</si>
  <si>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</si>
  <si>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</si>
  <si>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</si>
  <si>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</si>
  <si>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</si>
  <si>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</si>
  <si>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</si>
  <si>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</si>
  <si>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</si>
  <si>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</si>
  <si>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</si>
  <si>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</si>
  <si>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</si>
  <si>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</si>
  <si>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</si>
  <si>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</si>
  <si>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</si>
  <si>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</si>
  <si>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</si>
  <si>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</si>
  <si>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</si>
  <si>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</si>
  <si>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</si>
  <si>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</si>
  <si>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</si>
  <si>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</si>
  <si>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</si>
  <si>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</si>
  <si>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</si>
  <si>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</si>
  <si>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</si>
  <si>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</si>
  <si>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</si>
  <si>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</si>
  <si>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</si>
  <si>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</si>
  <si>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</si>
  <si>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</si>
  <si>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</si>
  <si>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</si>
  <si>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</si>
  <si>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</si>
  <si>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</si>
  <si>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</si>
  <si>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</si>
  <si>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</si>
  <si>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</si>
  <si>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</si>
  <si>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</si>
  <si>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</si>
  <si>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</si>
  <si>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</si>
  <si>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</si>
  <si>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</si>
  <si>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</si>
  <si>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</si>
  <si>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</si>
  <si>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</si>
  <si>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</si>
  <si>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</si>
  <si>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</si>
  <si>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</si>
  <si>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</si>
  <si>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</si>
  <si>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</si>
  <si>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</si>
  <si>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</si>
  <si>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</si>
  <si>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</si>
  <si>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</si>
  <si>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</si>
  <si>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</si>
  <si>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</si>
  <si>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</si>
  <si>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</si>
  <si>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</si>
  <si>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</si>
  <si>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</si>
  <si>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</si>
  <si>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</si>
  <si>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</si>
  <si>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</si>
  <si>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</si>
  <si>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</si>
  <si>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</si>
  <si>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</si>
  <si>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</si>
  <si>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</si>
  <si>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</si>
  <si>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</si>
  <si>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</si>
  <si>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</si>
  <si>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</si>
  <si>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</si>
  <si>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</si>
  <si>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</si>
  <si>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</si>
  <si>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</si>
  <si>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</si>
  <si>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</si>
  <si>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</si>
  <si>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</si>
  <si>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</si>
  <si>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</si>
  <si>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</si>
  <si>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</si>
  <si>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</si>
  <si>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</si>
  <si>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</si>
  <si>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</si>
  <si>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</si>
  <si>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</si>
  <si>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</si>
  <si>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</si>
  <si>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</si>
  <si>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</si>
  <si>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</si>
  <si>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</si>
  <si>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</si>
  <si>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</si>
  <si>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</si>
  <si>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</si>
  <si>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</si>
  <si>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</si>
  <si>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</si>
  <si>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</si>
  <si>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</si>
  <si>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</si>
  <si>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</si>
  <si>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</si>
  <si>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</si>
  <si>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</si>
  <si>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</si>
  <si>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</si>
  <si>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</si>
  <si>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</si>
  <si>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</si>
  <si>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</si>
  <si>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</si>
  <si>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</si>
  <si>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</si>
  <si>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</si>
  <si>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</si>
  <si>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</si>
  <si>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</si>
  <si>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</si>
  <si>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</si>
  <si>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</si>
  <si>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</si>
  <si>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</si>
  <si>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</si>
  <si>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</si>
  <si>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</si>
  <si>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</si>
  <si>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</si>
  <si>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</si>
  <si>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</si>
  <si>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</si>
  <si>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</si>
  <si>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</si>
  <si>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</si>
  <si>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</si>
  <si>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</si>
  <si>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</si>
  <si>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</si>
  <si>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</si>
  <si>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</si>
  <si>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</si>
  <si>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</si>
  <si>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</si>
  <si>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</si>
  <si>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</si>
  <si>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</si>
  <si>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</si>
  <si>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</si>
  <si>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</si>
  <si>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</si>
  <si>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</si>
  <si>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</si>
  <si>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</si>
  <si>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</si>
  <si>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</si>
  <si>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</si>
  <si>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</si>
  <si>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</si>
  <si>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</si>
  <si>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</si>
  <si>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</si>
  <si>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</si>
  <si>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</si>
  <si>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</si>
  <si>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</si>
  <si>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</si>
  <si>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</si>
  <si>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</si>
  <si>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</si>
  <si>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</si>
  <si>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</si>
  <si>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</si>
  <si>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</si>
  <si>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</si>
  <si>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</si>
  <si>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</si>
  <si>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</si>
  <si>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</si>
  <si>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</si>
  <si>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</si>
  <si>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</si>
  <si>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</si>
  <si>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</si>
  <si>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</si>
  <si>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</si>
  <si>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</si>
  <si>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</si>
  <si>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</si>
  <si>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</si>
  <si>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</si>
  <si>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</si>
  <si>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</si>
  <si>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</si>
  <si>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</si>
  <si>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</si>
  <si>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</si>
  <si>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</si>
  <si>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</si>
  <si>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</si>
  <si>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</si>
  <si>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</si>
  <si>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</si>
  <si>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</si>
  <si>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</si>
  <si>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</si>
  <si>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</si>
  <si>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</si>
  <si>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</si>
  <si>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</si>
  <si>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</si>
  <si>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</si>
  <si>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</si>
  <si>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</si>
  <si>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</si>
  <si>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</si>
  <si>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</si>
  <si>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</si>
  <si>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</si>
  <si>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</si>
  <si>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</si>
  <si>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</si>
  <si>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</si>
  <si>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</si>
  <si>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</si>
  <si>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</si>
  <si>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</si>
  <si>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</si>
  <si>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</si>
  <si>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</si>
  <si>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</si>
  <si>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</si>
  <si>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</si>
  <si>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</si>
  <si>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</si>
  <si>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</si>
  <si>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</si>
  <si>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</si>
  <si>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</si>
  <si>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</si>
  <si>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</si>
  <si>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</si>
  <si>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</si>
  <si>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</si>
  <si>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</si>
  <si>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</si>
  <si>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</si>
  <si>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</si>
  <si>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</si>
  <si>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</si>
  <si>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</si>
  <si>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</si>
  <si>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</si>
  <si>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</si>
  <si>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</si>
  <si>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</si>
  <si>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</si>
  <si>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</si>
  <si>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</si>
  <si>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</si>
  <si>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</si>
  <si>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</si>
  <si>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</si>
  <si>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</si>
  <si>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</si>
  <si>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</si>
  <si>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</si>
  <si>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</si>
  <si>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</si>
  <si>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</si>
  <si>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</si>
  <si>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</si>
  <si>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</si>
  <si>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</si>
  <si>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</si>
  <si>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</si>
  <si>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</si>
  <si>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</si>
  <si>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</si>
  <si>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</si>
  <si>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</si>
  <si>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</si>
  <si>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</si>
  <si>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</si>
  <si>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</si>
  <si>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</si>
  <si>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</si>
  <si>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</si>
  <si>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</si>
  <si>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</si>
  <si>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</si>
  <si>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</si>
  <si>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</si>
  <si>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</si>
  <si>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</si>
  <si>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</si>
  <si>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</si>
  <si>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</si>
  <si>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</si>
  <si>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</si>
  <si>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</si>
  <si>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</si>
  <si>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</si>
  <si>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</si>
  <si>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</si>
  <si>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</si>
  <si>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</si>
  <si>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</si>
  <si>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</si>
  <si>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</si>
  <si>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</si>
  <si>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</si>
  <si>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</si>
  <si>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</si>
  <si>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</si>
  <si>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</si>
  <si>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</si>
  <si>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</si>
  <si>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</si>
  <si>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</si>
  <si>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</si>
  <si>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</si>
  <si>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</si>
  <si>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</si>
  <si>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</si>
  <si>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</si>
  <si>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</si>
  <si>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</si>
  <si>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</si>
  <si>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</si>
  <si>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</si>
  <si>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</si>
  <si>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</si>
  <si>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</si>
  <si>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</si>
  <si>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</si>
  <si>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</si>
  <si>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</si>
  <si>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</si>
  <si>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</si>
  <si>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</si>
  <si>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</si>
  <si>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</si>
  <si>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</si>
  <si>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</si>
  <si>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</si>
  <si>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</si>
  <si>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</si>
  <si>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</si>
  <si>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</si>
  <si>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</si>
  <si>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</si>
  <si>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</si>
  <si>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</si>
  <si>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</si>
  <si>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</si>
  <si>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</si>
  <si>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</si>
  <si>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</si>
  <si>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</si>
  <si>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</si>
  <si>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</si>
  <si>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</si>
  <si>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</si>
  <si>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</si>
  <si>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</si>
  <si>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</si>
  <si>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</si>
  <si>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</si>
  <si>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</si>
  <si>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</si>
  <si>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</si>
  <si>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</si>
  <si>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</si>
  <si>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</si>
  <si>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</si>
  <si>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</si>
  <si>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</si>
  <si>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</si>
  <si>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</si>
  <si>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</si>
  <si>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</si>
  <si>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</si>
  <si>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</si>
  <si>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</si>
  <si>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</si>
  <si>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</si>
  <si>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</si>
  <si>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</si>
  <si>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</si>
  <si>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</si>
  <si>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</si>
  <si>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</si>
  <si>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</si>
  <si>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</si>
  <si>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</si>
  <si>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</si>
  <si>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</si>
  <si>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</si>
  <si>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</si>
  <si>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</si>
  <si>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</si>
  <si>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</si>
  <si>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</si>
  <si>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</si>
  <si>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</si>
  <si>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</si>
  <si>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</si>
  <si>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</si>
  <si>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</si>
  <si>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</si>
  <si>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</si>
  <si>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</si>
  <si>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</si>
  <si>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</si>
  <si>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</si>
  <si>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</si>
  <si>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</si>
  <si>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</si>
  <si>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</si>
  <si>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</si>
  <si>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</si>
  <si>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</si>
  <si>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</si>
  <si>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</si>
  <si>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</si>
  <si>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</si>
  <si>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</si>
  <si>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</si>
  <si>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</si>
  <si>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</si>
  <si>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</si>
  <si>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</si>
  <si>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</si>
  <si>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</si>
  <si>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</si>
  <si>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</si>
  <si>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</si>
  <si>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</si>
  <si>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</si>
  <si>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</si>
  <si>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</si>
  <si>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</si>
  <si>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</si>
  <si>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</si>
  <si>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</si>
  <si>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</si>
  <si>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</si>
  <si>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</si>
  <si>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</si>
  <si>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</si>
  <si>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</si>
  <si>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</si>
  <si>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</si>
  <si>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</si>
  <si>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</si>
  <si>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</si>
  <si>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</si>
  <si>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</si>
  <si>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</si>
  <si>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</si>
  <si>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</si>
  <si>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</si>
  <si>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</si>
  <si>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</si>
  <si>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</si>
  <si>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</si>
  <si>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</si>
  <si>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</si>
  <si>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</si>
  <si>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</si>
  <si>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</si>
  <si>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</si>
  <si>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</si>
  <si>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</si>
  <si>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</si>
  <si>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</si>
  <si>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</si>
  <si>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</si>
  <si>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</si>
  <si>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</si>
  <si>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</si>
  <si>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</si>
  <si>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</si>
  <si>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</si>
  <si>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</si>
  <si>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</si>
  <si>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</si>
  <si>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</si>
  <si>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</si>
  <si>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</si>
  <si>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</si>
  <si>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</si>
  <si>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</si>
  <si>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</si>
  <si>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</si>
  <si>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</si>
  <si>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</si>
  <si>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</si>
  <si>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</si>
  <si>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</si>
  <si>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</si>
  <si>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</si>
  <si>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</si>
  <si>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</si>
  <si>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</si>
  <si>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</si>
  <si>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</si>
  <si>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</si>
  <si>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</si>
  <si>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</si>
  <si>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</si>
  <si>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</si>
  <si>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</si>
  <si>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</si>
  <si>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</si>
  <si>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</si>
  <si>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</si>
  <si>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</si>
  <si>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</si>
  <si>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</si>
  <si>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</si>
  <si>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</si>
  <si>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</si>
  <si>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</si>
  <si>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</si>
  <si>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</si>
  <si>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</si>
  <si>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</si>
  <si>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</si>
  <si>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</si>
  <si>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</si>
  <si>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</si>
  <si>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</si>
  <si>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</si>
  <si>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</si>
  <si>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</si>
  <si>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</si>
  <si>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</si>
  <si>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</si>
  <si>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</si>
  <si>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</si>
  <si>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</si>
  <si>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</si>
  <si>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</si>
  <si>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</si>
  <si>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</si>
  <si>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</si>
  <si>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</si>
  <si>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</si>
  <si>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</si>
  <si>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</si>
  <si>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</si>
  <si>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</si>
  <si>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</si>
  <si>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</si>
  <si>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</si>
  <si>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</si>
  <si>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</si>
  <si>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</si>
  <si>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</si>
  <si>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</si>
  <si>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</si>
  <si>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</si>
  <si>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</si>
  <si>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</si>
  <si>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</si>
  <si>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</si>
  <si>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</si>
  <si>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</si>
  <si>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</si>
  <si>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</si>
  <si>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</si>
  <si>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</si>
  <si>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</si>
  <si>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</si>
  <si>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</si>
  <si>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</si>
  <si>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</si>
  <si>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</si>
  <si>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</si>
  <si>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</si>
  <si>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</si>
  <si>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</si>
  <si>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</si>
  <si>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</si>
  <si>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</si>
  <si>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</si>
  <si>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</si>
  <si>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</si>
  <si>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</si>
  <si>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</si>
  <si>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</si>
  <si>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</si>
  <si>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</si>
  <si>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</si>
  <si>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</si>
  <si>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</si>
  <si>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</si>
  <si>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</si>
  <si>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</si>
  <si>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</si>
  <si>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</si>
  <si>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</si>
  <si>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</si>
  <si>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</si>
  <si>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</si>
  <si>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</si>
  <si>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</si>
  <si>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</si>
  <si>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</si>
  <si>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</si>
  <si>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</si>
  <si>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</si>
  <si>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</si>
  <si>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</si>
  <si>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</si>
  <si>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</si>
  <si>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</si>
  <si>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</si>
  <si>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</si>
  <si>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</si>
  <si>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</si>
  <si>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</si>
  <si>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</si>
  <si>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</si>
  <si>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</si>
  <si>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</si>
  <si>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</si>
  <si>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</si>
  <si>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</si>
  <si>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</si>
  <si>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</si>
  <si>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</si>
  <si>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</si>
  <si>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</si>
  <si>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</si>
  <si>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</si>
  <si>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</si>
  <si>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</si>
  <si>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</si>
  <si>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</si>
  <si>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</si>
  <si>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</si>
  <si>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</si>
  <si>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</si>
  <si>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</si>
  <si>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</si>
  <si>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</si>
  <si>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</si>
  <si>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</si>
  <si>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</si>
  <si>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</si>
  <si>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</si>
  <si>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</si>
  <si>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</si>
  <si>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</si>
  <si>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</si>
  <si>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</si>
  <si>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</si>
  <si>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</si>
  <si>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</si>
  <si>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</si>
  <si>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</si>
  <si>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</si>
  <si>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</si>
  <si>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</si>
  <si>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</si>
  <si>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</si>
  <si>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</si>
  <si>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</si>
  <si>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</si>
  <si>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</si>
  <si>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</si>
  <si>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</si>
  <si>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</si>
  <si>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</si>
  <si>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</si>
  <si>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</si>
  <si>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</si>
  <si>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</si>
  <si>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</si>
  <si>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</si>
  <si>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</si>
  <si>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</si>
  <si>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</si>
  <si>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</si>
  <si>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</si>
  <si>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</si>
  <si>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</si>
  <si>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</si>
  <si>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</si>
  <si>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</si>
  <si>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</si>
  <si>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</si>
  <si>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</si>
  <si>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</si>
  <si>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</si>
  <si>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</si>
  <si>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</si>
  <si>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</si>
  <si>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</si>
  <si>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</si>
  <si>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</si>
  <si>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</si>
  <si>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</si>
  <si>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</si>
  <si>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</si>
  <si>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</si>
  <si>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</si>
  <si>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</si>
  <si>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</si>
  <si>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</si>
  <si>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</si>
  <si>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</si>
  <si>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</si>
  <si>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</si>
  <si>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</si>
  <si>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</si>
  <si>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</si>
  <si>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</si>
  <si>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</si>
  <si>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</si>
  <si>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</si>
  <si>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</si>
  <si>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</si>
  <si>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</si>
  <si>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</si>
  <si>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</si>
  <si>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</si>
  <si>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</si>
  <si>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</si>
  <si>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</si>
  <si>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</si>
  <si>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</si>
  <si>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</si>
  <si>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</si>
  <si>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</si>
  <si>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</si>
  <si>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</si>
  <si>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</si>
  <si>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</si>
  <si>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</si>
  <si>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</si>
  <si>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</si>
  <si>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</si>
  <si>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</si>
  <si>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</si>
  <si>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</si>
  <si>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</si>
  <si>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</si>
  <si>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</si>
  <si>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</si>
  <si>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</si>
  <si>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</si>
  <si>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</si>
  <si>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</si>
  <si>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</si>
  <si>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</si>
  <si>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</si>
  <si>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</si>
  <si>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</si>
  <si>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</si>
  <si>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</si>
  <si>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</si>
  <si>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</si>
  <si>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</si>
  <si>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</si>
  <si>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</si>
  <si>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</si>
  <si>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</si>
  <si>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</si>
  <si>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</si>
  <si>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</si>
  <si>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</si>
  <si>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</si>
  <si>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</si>
  <si>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</si>
  <si>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</si>
  <si>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</si>
  <si>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</si>
  <si>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</si>
  <si>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</si>
  <si>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</si>
  <si>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</si>
  <si>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</si>
  <si>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</si>
  <si>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</si>
  <si>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</si>
  <si>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</si>
  <si>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</si>
  <si>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</si>
  <si>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</si>
  <si>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</si>
  <si>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</si>
  <si>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</si>
  <si>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</si>
  <si>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</si>
  <si>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</si>
  <si>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</si>
  <si>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</si>
  <si>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</si>
  <si>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</si>
  <si>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</si>
  <si>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</si>
  <si>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</si>
  <si>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</si>
  <si>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</si>
  <si>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</si>
  <si>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</si>
  <si>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</si>
  <si>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</si>
  <si>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</si>
  <si>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</si>
  <si>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</si>
  <si>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</si>
  <si>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</si>
  <si>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</si>
  <si>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</si>
  <si>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</si>
  <si>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</si>
  <si>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</si>
  <si>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</si>
  <si>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</si>
  <si>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</si>
  <si>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</si>
  <si>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</si>
  <si>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</si>
  <si>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</si>
  <si>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</si>
  <si>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</si>
  <si>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</si>
  <si>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</si>
  <si>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</si>
  <si>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</si>
  <si>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</si>
  <si>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</si>
  <si>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</si>
  <si>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</si>
  <si>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</si>
  <si>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</si>
  <si>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</si>
  <si>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</si>
  <si>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</si>
  <si>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</si>
  <si>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</si>
  <si>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</si>
  <si>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</si>
  <si>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</si>
  <si>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</si>
  <si>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</si>
  <si>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</si>
  <si>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</si>
  <si>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</si>
  <si>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</si>
  <si>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</si>
  <si>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</si>
  <si>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</si>
  <si>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</si>
  <si>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</si>
  <si>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</si>
  <si>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</si>
  <si>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</si>
  <si>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</si>
  <si>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</si>
  <si>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</si>
  <si>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</si>
  <si>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</si>
  <si>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</si>
  <si>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</si>
  <si>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</si>
  <si>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</si>
  <si>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</si>
  <si>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</si>
  <si>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</si>
  <si>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</si>
  <si>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</si>
  <si>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</si>
  <si>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</si>
  <si>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</si>
  <si>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</si>
  <si>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</si>
  <si>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</si>
  <si>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</si>
  <si>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</si>
  <si>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</si>
  <si>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</si>
  <si>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</si>
  <si>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</si>
  <si>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</si>
  <si>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</si>
  <si>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</si>
  <si>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</si>
  <si>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</si>
  <si>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</si>
  <si>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</si>
  <si>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</si>
  <si>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</si>
  <si>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</si>
  <si>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</si>
  <si>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</si>
  <si>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</si>
  <si>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</si>
  <si>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</si>
  <si>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</si>
  <si>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</si>
  <si>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</si>
  <si>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</si>
  <si>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</si>
  <si>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</si>
  <si>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</si>
  <si>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</si>
  <si>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</si>
  <si>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</si>
  <si>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</si>
  <si>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</si>
  <si>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</si>
  <si>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</si>
  <si>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</si>
  <si>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</si>
  <si>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</si>
  <si>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</si>
  <si>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</si>
  <si>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</si>
  <si>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</si>
  <si>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</si>
  <si>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</si>
  <si>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</si>
  <si>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</si>
  <si>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</si>
  <si>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</si>
  <si>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</si>
  <si>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</si>
  <si>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</si>
  <si>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</si>
  <si>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</si>
  <si>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</si>
  <si>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</si>
  <si>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</si>
  <si>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</si>
  <si>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</si>
  <si>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</si>
  <si>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</si>
  <si>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</si>
  <si>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</si>
  <si>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</si>
  <si>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</si>
  <si>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</si>
  <si>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</si>
  <si>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</si>
  <si>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</si>
  <si>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</si>
  <si>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</si>
  <si>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</si>
  <si>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</si>
  <si>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</si>
  <si>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</si>
  <si>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</si>
  <si>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</si>
  <si>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</si>
  <si>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</si>
  <si>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</si>
  <si>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</si>
  <si>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</si>
  <si>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</si>
  <si>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</si>
  <si>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</si>
  <si>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</si>
  <si>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</si>
  <si>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</si>
  <si>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</si>
  <si>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</si>
  <si>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</si>
  <si>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</si>
  <si>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</si>
  <si>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</si>
  <si>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</si>
  <si>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</si>
  <si>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</si>
  <si>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</si>
  <si>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</si>
  <si>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</si>
  <si>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</si>
  <si>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</si>
  <si>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</si>
  <si>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</si>
  <si>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</si>
  <si>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</si>
  <si>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</si>
  <si>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</si>
  <si>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</si>
  <si>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</si>
  <si>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</si>
  <si>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</si>
  <si>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</si>
  <si>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</si>
  <si>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</si>
  <si>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</si>
  <si>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</si>
  <si>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</si>
  <si>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</si>
  <si>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</si>
  <si>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</si>
  <si>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</si>
  <si>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</si>
  <si>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</si>
  <si>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</si>
  <si>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</si>
  <si>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</si>
  <si>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</si>
  <si>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</si>
  <si>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</si>
  <si>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</si>
  <si>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</si>
  <si>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</si>
  <si>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</si>
  <si>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</si>
  <si>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</si>
  <si>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</si>
  <si>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</si>
  <si>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</si>
  <si>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</si>
  <si>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</si>
  <si>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</si>
  <si>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</si>
  <si>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</si>
  <si>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</si>
  <si>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</si>
  <si>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</si>
  <si>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</si>
  <si>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</si>
  <si>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</si>
  <si>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</si>
  <si>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</si>
  <si>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</si>
  <si>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</si>
  <si>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</si>
  <si>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</si>
  <si>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</si>
  <si>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</si>
  <si>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</si>
  <si>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</si>
  <si>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</si>
  <si>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</si>
  <si>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</si>
  <si>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</si>
  <si>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</si>
  <si>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</si>
  <si>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</si>
  <si>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</si>
  <si>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</si>
  <si>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</si>
  <si>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</si>
  <si>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</si>
  <si>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</si>
  <si>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</si>
  <si>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</si>
  <si>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</si>
  <si>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</si>
  <si>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</si>
  <si>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</si>
  <si>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</si>
  <si>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</si>
  <si>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</si>
  <si>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</si>
  <si>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</si>
  <si>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</si>
  <si>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</si>
  <si>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</si>
  <si>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</si>
  <si>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</si>
  <si>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</si>
  <si>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</si>
  <si>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</si>
  <si>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</si>
  <si>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</si>
  <si>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</si>
  <si>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</si>
  <si>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</si>
  <si>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</si>
  <si>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</si>
  <si>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</si>
  <si>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</si>
  <si>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</si>
  <si>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</si>
  <si>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</si>
  <si>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</si>
  <si>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</si>
  <si>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</si>
  <si>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</si>
  <si>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</si>
  <si>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</si>
  <si>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</si>
  <si>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</si>
  <si>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</si>
  <si>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</si>
  <si>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</si>
  <si>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</si>
  <si>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</si>
  <si>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</si>
  <si>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</si>
  <si>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</si>
  <si>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</si>
  <si>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</si>
  <si>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</si>
  <si>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</si>
  <si>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</si>
  <si>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</si>
  <si>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</si>
  <si>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</si>
  <si>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</si>
  <si>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</si>
  <si>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</si>
  <si>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</si>
  <si>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</si>
  <si>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</si>
  <si>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</si>
  <si>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</si>
  <si>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</si>
  <si>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</si>
  <si>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</si>
  <si>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</si>
  <si>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</si>
  <si>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</si>
  <si>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</si>
  <si>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</si>
  <si>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</si>
  <si>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</si>
  <si>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</si>
  <si>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</si>
  <si>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</si>
  <si>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</si>
  <si>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</si>
  <si>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</si>
  <si>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</si>
  <si>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</si>
  <si>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</si>
  <si>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</si>
  <si>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</si>
  <si>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</si>
  <si>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</si>
  <si>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</si>
  <si>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</si>
  <si>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</si>
  <si>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</si>
  <si>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</si>
  <si>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</si>
  <si>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</si>
  <si>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</si>
  <si>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</si>
  <si>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</si>
  <si>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</si>
  <si>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</si>
  <si>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</si>
  <si>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</si>
  <si>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</si>
  <si>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</si>
  <si>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</si>
  <si>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</si>
  <si>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</si>
  <si>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</si>
  <si>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</si>
  <si>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</si>
  <si>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</si>
  <si>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</si>
  <si>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</si>
  <si>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</si>
  <si>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</si>
  <si>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</si>
  <si>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</si>
  <si>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</si>
  <si>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</si>
  <si>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</si>
  <si>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</si>
  <si>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</si>
  <si>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</si>
  <si>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</si>
  <si>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</si>
  <si>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</si>
  <si>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</si>
  <si>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</si>
  <si>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</si>
  <si>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</si>
  <si>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</si>
  <si>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</si>
  <si>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</si>
  <si>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</si>
  <si>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</si>
  <si>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</si>
  <si>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</si>
  <si>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</si>
  <si>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</si>
  <si>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</si>
  <si>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</si>
  <si>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</si>
  <si>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</si>
  <si>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</si>
  <si>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</si>
  <si>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</si>
  <si>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</si>
  <si>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</si>
  <si>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</si>
  <si>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</si>
  <si>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</si>
  <si>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</si>
  <si>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</si>
  <si>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</si>
  <si>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</si>
  <si>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</si>
  <si>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</si>
  <si>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</si>
  <si>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</si>
  <si>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</si>
  <si>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</si>
  <si>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</si>
  <si>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</si>
  <si>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</si>
  <si>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</si>
  <si>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</si>
  <si>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</si>
  <si>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</si>
  <si>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</si>
  <si>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</si>
  <si>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</si>
  <si>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</si>
  <si>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</si>
  <si>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</si>
  <si>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</si>
  <si>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</si>
  <si>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</si>
  <si>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</si>
  <si>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</si>
  <si>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</si>
  <si>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</si>
  <si>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</si>
  <si>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</si>
  <si>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</si>
  <si>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</si>
  <si>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</si>
  <si>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</si>
  <si>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</si>
  <si>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</si>
  <si>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</si>
  <si>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</si>
  <si>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</si>
  <si>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</si>
  <si>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</si>
  <si>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</si>
  <si>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</si>
  <si>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</si>
  <si>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</si>
  <si>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</si>
  <si>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</si>
  <si>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</si>
  <si>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</si>
  <si>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</si>
  <si>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</si>
  <si>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</si>
  <si>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</si>
  <si>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</si>
  <si>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</si>
  <si>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</si>
  <si>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</si>
  <si>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</si>
  <si>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</si>
  <si>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</si>
  <si>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</si>
  <si>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</si>
  <si>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</si>
  <si>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</si>
  <si>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</si>
  <si>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</si>
  <si>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</si>
  <si>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</si>
  <si>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</si>
  <si>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</si>
  <si>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</si>
  <si>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</si>
  <si>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</si>
  <si>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</si>
  <si>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</si>
  <si>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</si>
  <si>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</si>
  <si>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</si>
  <si>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</si>
  <si>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</si>
  <si>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</si>
  <si>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</si>
  <si>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</si>
  <si>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</si>
  <si>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</si>
  <si>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</si>
  <si>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</si>
  <si>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</si>
  <si>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</si>
  <si>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</si>
  <si>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</si>
  <si>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</si>
  <si>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</si>
  <si>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</si>
  <si>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</si>
  <si>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</si>
  <si>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</si>
  <si>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</si>
  <si>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</si>
  <si>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</si>
  <si>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</si>
  <si>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</si>
  <si>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</si>
  <si>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</si>
  <si>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</si>
  <si>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</si>
  <si>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</si>
  <si>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</si>
  <si>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</si>
  <si>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</si>
  <si>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</si>
  <si>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</si>
  <si>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</si>
  <si>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</si>
  <si>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</si>
  <si>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</si>
  <si>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</si>
  <si>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</si>
  <si>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</si>
  <si>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</si>
  <si>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</si>
  <si>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</si>
  <si>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</si>
  <si>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</si>
  <si>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</si>
  <si>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</si>
  <si>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</si>
  <si>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</si>
  <si>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</si>
  <si>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</si>
  <si>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</si>
  <si>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</si>
  <si>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</si>
  <si>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</si>
  <si>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</si>
  <si>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</si>
  <si>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</si>
  <si>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</si>
  <si>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</si>
  <si>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</si>
  <si>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</si>
  <si>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</si>
  <si>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</si>
  <si>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</si>
  <si>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</si>
  <si>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</si>
  <si>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</si>
  <si>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</si>
  <si>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</si>
  <si>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</si>
  <si>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</si>
  <si>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</si>
  <si>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</si>
  <si>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</si>
  <si>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</si>
  <si>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</si>
  <si>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</si>
  <si>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</si>
  <si>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</si>
  <si>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</si>
  <si>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</si>
  <si>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</si>
  <si>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</si>
  <si>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</si>
  <si>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</si>
  <si>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</si>
  <si>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</si>
  <si>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</si>
  <si>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</si>
  <si>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</si>
  <si>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</si>
  <si>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</si>
  <si>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</si>
  <si>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</si>
  <si>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</si>
  <si>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</si>
  <si>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</si>
  <si>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</si>
  <si>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</si>
  <si>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</si>
  <si>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</si>
  <si>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</si>
  <si>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</si>
  <si>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</si>
  <si>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</si>
  <si>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</si>
  <si>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</si>
  <si>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</si>
  <si>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</si>
  <si>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</si>
  <si>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</si>
  <si>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</si>
  <si>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</si>
  <si>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</si>
  <si>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</si>
  <si>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</si>
  <si>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</si>
  <si>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</si>
  <si>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</si>
  <si>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</si>
  <si>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</si>
  <si>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</si>
  <si>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</si>
  <si>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</si>
  <si>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</si>
  <si>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</si>
  <si>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</si>
  <si>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</si>
  <si>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</si>
  <si>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</si>
  <si>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</si>
  <si>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</si>
  <si>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</si>
  <si>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</si>
  <si>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</si>
  <si>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</si>
  <si>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</si>
  <si>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</si>
  <si>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</si>
  <si>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</si>
  <si>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</si>
  <si>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</si>
  <si>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</si>
  <si>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</si>
  <si>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</si>
  <si>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</si>
  <si>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</si>
  <si>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</si>
  <si>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</si>
  <si>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</si>
  <si>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</si>
  <si>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</si>
  <si>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</si>
  <si>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</si>
  <si>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</si>
  <si>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</si>
  <si>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</si>
  <si>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</si>
  <si>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</si>
  <si>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</si>
  <si>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</si>
  <si>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</si>
  <si>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</si>
  <si>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</si>
  <si>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</si>
  <si>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</si>
  <si>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</si>
  <si>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</si>
  <si>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</si>
  <si>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</si>
  <si>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</si>
  <si>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</si>
  <si>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</si>
  <si>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</si>
  <si>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</si>
  <si>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</si>
  <si>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</si>
  <si>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</si>
  <si>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</si>
  <si>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</si>
  <si>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</si>
  <si>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</si>
  <si>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</si>
  <si>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</si>
  <si>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</si>
  <si>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</si>
  <si>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</si>
  <si>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</si>
  <si>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</si>
  <si>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</si>
  <si>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</si>
  <si>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</si>
  <si>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</si>
  <si>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</si>
  <si>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</si>
  <si>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</si>
  <si>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</si>
  <si>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</si>
  <si>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</si>
  <si>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</si>
  <si>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</si>
  <si>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</si>
  <si>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</si>
  <si>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</si>
  <si>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</si>
  <si>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</si>
  <si>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</si>
  <si>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</si>
  <si>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</si>
  <si>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</si>
  <si>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</si>
  <si>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</si>
  <si>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</si>
  <si>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</si>
  <si>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</si>
  <si>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</si>
  <si>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</si>
  <si>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</si>
  <si>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</si>
  <si>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</si>
  <si>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</si>
  <si>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</si>
  <si>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</si>
  <si>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</si>
  <si>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</si>
  <si>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</si>
  <si>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</si>
  <si>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</si>
  <si>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</si>
  <si>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</si>
  <si>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</si>
  <si>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</si>
  <si>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</si>
  <si>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</si>
  <si>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</si>
  <si>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</si>
  <si>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</si>
  <si>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</si>
  <si>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</si>
  <si>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</si>
  <si>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</si>
  <si>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</si>
  <si>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</si>
  <si>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</si>
  <si>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</si>
  <si>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</si>
  <si>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</si>
  <si>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</si>
  <si>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</si>
  <si>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</si>
  <si>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</si>
  <si>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</si>
  <si>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</si>
  <si>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</si>
  <si>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</si>
  <si>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</si>
  <si>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</si>
  <si>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</si>
  <si>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</si>
  <si>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</si>
  <si>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</si>
  <si>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</si>
  <si>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</si>
  <si>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</si>
  <si>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</si>
  <si>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</si>
  <si>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</si>
  <si>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</si>
  <si>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</si>
  <si>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</si>
  <si>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</si>
  <si>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</si>
  <si>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</si>
  <si>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</si>
  <si>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</si>
  <si>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</si>
  <si>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</si>
  <si>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</si>
  <si>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</si>
  <si>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</si>
  <si>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</si>
  <si>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</si>
  <si>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</si>
  <si>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</si>
  <si>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</si>
  <si>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</si>
  <si>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</si>
  <si>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</si>
  <si>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</si>
  <si>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</si>
  <si>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</si>
  <si>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</si>
  <si>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</si>
  <si>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</si>
  <si>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</si>
  <si>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</si>
  <si>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</si>
  <si>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</si>
  <si>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</si>
  <si>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</si>
  <si>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</si>
  <si>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</si>
  <si>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</si>
  <si>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</si>
  <si>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</si>
  <si>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</si>
  <si>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</si>
  <si>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</si>
  <si>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</si>
  <si>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</si>
  <si>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</si>
  <si>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</si>
  <si>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</si>
  <si>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</si>
  <si>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</si>
  <si>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</si>
  <si>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</si>
  <si>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</si>
  <si>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</si>
  <si>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</si>
  <si>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</si>
  <si>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</si>
  <si>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</si>
  <si>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</si>
  <si>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</si>
  <si>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</si>
  <si>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</si>
  <si>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</si>
  <si>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</si>
  <si>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</si>
  <si>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</si>
  <si>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</si>
  <si>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</si>
  <si>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</si>
  <si>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</si>
  <si>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</si>
  <si>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</si>
  <si>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</si>
  <si>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</si>
  <si>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</si>
  <si>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</si>
  <si>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</si>
  <si>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</si>
  <si>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</si>
  <si>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</si>
  <si>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</si>
  <si>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</si>
  <si>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</si>
  <si>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</si>
  <si>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</si>
  <si>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</si>
  <si>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</si>
  <si>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</si>
  <si>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</si>
  <si>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</si>
  <si>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</si>
  <si>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</si>
  <si>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</si>
  <si>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</si>
  <si>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</si>
  <si>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</si>
  <si>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</si>
  <si>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</si>
  <si>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</si>
  <si>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</si>
  <si>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</si>
  <si>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</si>
  <si>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</si>
  <si>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</si>
  <si>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</si>
  <si>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</si>
  <si>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</si>
  <si>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</si>
  <si>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</si>
  <si>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</si>
  <si>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</si>
  <si>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</si>
  <si>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</si>
  <si>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</si>
  <si>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</si>
  <si>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</si>
  <si>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</si>
  <si>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</si>
  <si>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</si>
  <si>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</si>
  <si>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</si>
  <si>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</si>
  <si>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</si>
  <si>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</si>
  <si>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</si>
  <si>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</si>
  <si>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</si>
  <si>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</si>
  <si>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</si>
  <si>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</si>
  <si>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</si>
  <si>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</si>
  <si>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</si>
  <si>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</si>
  <si>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</si>
  <si>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</si>
  <si>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</si>
  <si>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</si>
  <si>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</si>
  <si>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</si>
  <si>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</si>
  <si>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</si>
  <si>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</si>
  <si>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</si>
  <si>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</si>
  <si>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</si>
  <si>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</si>
  <si>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</si>
  <si>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</si>
  <si>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</si>
  <si>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</si>
  <si>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</si>
  <si>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</si>
  <si>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</si>
  <si>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</si>
  <si>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</si>
  <si>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</si>
  <si>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</si>
  <si>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</si>
  <si>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</si>
  <si>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</si>
  <si>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</si>
  <si>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</si>
  <si>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</si>
  <si>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</si>
  <si>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</si>
  <si>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</si>
  <si>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</si>
  <si>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</si>
  <si>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</si>
  <si>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</si>
  <si>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</si>
  <si>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</si>
  <si>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</si>
  <si>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</si>
  <si>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</si>
  <si>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</si>
  <si>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</si>
  <si>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</si>
  <si>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</si>
  <si>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</si>
  <si>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</si>
  <si>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</si>
  <si>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</si>
  <si>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</si>
  <si>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</si>
  <si>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</si>
  <si>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</si>
  <si>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</si>
  <si>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</si>
  <si>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</si>
  <si>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</si>
  <si>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</si>
  <si>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</si>
  <si>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</si>
  <si>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</si>
  <si>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</si>
  <si>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</si>
  <si>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</si>
  <si>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</si>
  <si>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</si>
  <si>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</si>
  <si>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</si>
  <si>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</si>
  <si>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</si>
  <si>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</si>
  <si>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</si>
  <si>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</si>
  <si>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</si>
  <si>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</si>
  <si>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</si>
  <si>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</si>
  <si>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</si>
  <si>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</si>
  <si>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</si>
  <si>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</si>
  <si>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</si>
  <si>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</si>
  <si>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</si>
  <si>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</si>
  <si>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</si>
  <si>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</si>
  <si>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</si>
  <si>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</si>
  <si>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</si>
  <si>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</si>
  <si>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</si>
  <si>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</si>
  <si>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</si>
  <si>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</si>
  <si>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</si>
  <si>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</si>
  <si>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</si>
  <si>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</si>
  <si>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</si>
  <si>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</si>
  <si>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</si>
  <si>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</si>
  <si>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</si>
  <si>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</si>
  <si>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</si>
  <si>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</si>
  <si>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</si>
  <si>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</si>
  <si>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</si>
  <si>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</si>
  <si>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</si>
  <si>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</si>
  <si>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</si>
  <si>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</si>
  <si>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</si>
  <si>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</si>
  <si>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</si>
  <si>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</si>
  <si>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</si>
  <si>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</si>
  <si>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</si>
  <si>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</si>
  <si>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</si>
  <si>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</si>
  <si>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</si>
  <si>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</si>
  <si>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</si>
  <si>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</si>
  <si>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</si>
  <si>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</si>
  <si>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</si>
  <si>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</si>
  <si>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</si>
  <si>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</si>
  <si>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</si>
  <si>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</si>
  <si>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</si>
  <si>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</si>
  <si>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</si>
  <si>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</si>
  <si>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</si>
  <si>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</si>
  <si>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</si>
  <si>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</si>
  <si>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</si>
  <si>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</si>
  <si>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</si>
  <si>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</si>
  <si>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</si>
  <si>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</si>
  <si>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</si>
  <si>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</si>
  <si>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</si>
  <si>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</si>
  <si>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</si>
  <si>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</si>
  <si>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</si>
  <si>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</si>
  <si>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</si>
  <si>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</si>
  <si>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</si>
  <si>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</si>
  <si>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</si>
  <si>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</si>
  <si>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</si>
  <si>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</si>
  <si>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</si>
  <si>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</si>
  <si>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</si>
  <si>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</si>
  <si>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</si>
  <si>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</si>
  <si>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</si>
  <si>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</si>
  <si>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</si>
  <si>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</si>
  <si>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</si>
  <si>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</si>
  <si>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</si>
  <si>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</si>
  <si>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</si>
  <si>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</si>
  <si>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</si>
  <si>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</si>
  <si>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</si>
  <si>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</si>
  <si>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</si>
  <si>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</si>
  <si>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</si>
  <si>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</si>
  <si>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</si>
  <si>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</si>
  <si>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</si>
  <si>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</si>
  <si>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</si>
  <si>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</si>
  <si>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</si>
  <si>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</si>
  <si>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</si>
  <si>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</si>
  <si>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</si>
  <si>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</si>
  <si>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</si>
  <si>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</si>
  <si>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</si>
  <si>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</si>
  <si>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</si>
  <si>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</si>
  <si>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</si>
  <si>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</si>
  <si>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</si>
  <si>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</si>
  <si>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</si>
  <si>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</si>
  <si>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</si>
  <si>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</si>
  <si>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</si>
  <si>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</si>
  <si>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</si>
  <si>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</si>
  <si>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</si>
  <si>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</si>
  <si>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</si>
  <si>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</si>
  <si>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</si>
  <si>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</si>
  <si>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</si>
  <si>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</si>
  <si>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</si>
  <si>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</si>
  <si>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</si>
  <si>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</si>
  <si>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</si>
  <si>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</si>
  <si>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</si>
  <si>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</si>
  <si>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</si>
  <si>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</si>
  <si>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</si>
  <si>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</si>
  <si>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</si>
  <si>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</si>
  <si>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</si>
  <si>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</si>
  <si>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</si>
  <si>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</si>
  <si>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</si>
  <si>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</si>
  <si>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</si>
  <si>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</si>
  <si>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</si>
  <si>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</si>
  <si>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</si>
  <si>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</si>
  <si>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</si>
  <si>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</si>
  <si>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</si>
  <si>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</si>
  <si>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</si>
  <si>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</si>
  <si>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</si>
  <si>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</si>
  <si>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</si>
  <si>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</si>
  <si>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</si>
  <si>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</si>
  <si>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</si>
  <si>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</si>
  <si>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</si>
  <si>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</si>
  <si>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</si>
  <si>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</si>
  <si>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</si>
  <si>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</si>
  <si>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</si>
  <si>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</si>
  <si>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</si>
  <si>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</si>
  <si>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</si>
  <si>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</si>
  <si>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</si>
  <si>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</si>
  <si>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</si>
  <si>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</si>
  <si>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</si>
  <si>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</si>
  <si>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</si>
  <si>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</si>
  <si>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</si>
  <si>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</si>
  <si>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</si>
  <si>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</si>
  <si>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</si>
  <si>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</si>
  <si>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</si>
  <si>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</si>
  <si>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</si>
  <si>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</si>
  <si>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</si>
  <si>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</si>
  <si>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</si>
  <si>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</si>
  <si>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</si>
  <si>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</si>
  <si>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</si>
  <si>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</si>
  <si>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</si>
  <si>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</si>
  <si>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</si>
  <si>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</si>
  <si>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</si>
  <si>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</si>
  <si>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</si>
  <si>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</si>
  <si>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</si>
  <si>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</si>
  <si>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</si>
  <si>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</si>
  <si>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</si>
  <si>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</si>
  <si>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</si>
  <si>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</si>
  <si>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</si>
  <si>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</si>
  <si>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</si>
  <si>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</si>
  <si>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</si>
  <si>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</si>
  <si>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</si>
  <si>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</si>
  <si>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</si>
  <si>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</si>
  <si>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</si>
  <si>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</si>
  <si>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</si>
  <si>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</si>
  <si>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</si>
  <si>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</si>
  <si>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</si>
  <si>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</si>
  <si>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</si>
  <si>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</si>
  <si>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</si>
  <si>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</si>
  <si>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</si>
  <si>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</si>
  <si>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</si>
  <si>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</si>
  <si>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</si>
  <si>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</si>
  <si>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</si>
  <si>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</si>
  <si>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</si>
  <si>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</si>
  <si>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</si>
  <si>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</si>
  <si>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</si>
  <si>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</si>
  <si>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</si>
  <si>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</si>
  <si>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</si>
  <si>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</si>
  <si>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</si>
  <si>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</si>
  <si>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</si>
  <si>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</si>
  <si>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</si>
  <si>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</si>
  <si>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</si>
  <si>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</si>
  <si>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</si>
  <si>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</si>
  <si>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</si>
  <si>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</si>
  <si>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</si>
  <si>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</si>
  <si>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</si>
  <si>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</si>
  <si>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</si>
  <si>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</si>
  <si>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</si>
  <si>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</si>
  <si>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</si>
  <si>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</si>
  <si>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</si>
  <si>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</si>
  <si>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</si>
  <si>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</si>
  <si>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</si>
  <si>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</si>
  <si>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</si>
  <si>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</si>
  <si>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</si>
  <si>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</si>
  <si>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</si>
  <si>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</si>
  <si>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</si>
  <si>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</si>
  <si>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</si>
  <si>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</si>
  <si>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</si>
  <si>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</si>
  <si>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</si>
  <si>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</si>
  <si>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</si>
  <si>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</si>
  <si>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</si>
  <si>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</si>
  <si>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</si>
  <si>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</si>
  <si>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</si>
  <si>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</si>
  <si>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</si>
  <si>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</si>
  <si>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</si>
  <si>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</si>
  <si>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</si>
  <si>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</si>
  <si>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</si>
  <si>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</si>
  <si>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</si>
  <si>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</si>
  <si>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</si>
  <si>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</si>
  <si>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</si>
  <si>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</si>
  <si>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</si>
  <si>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</si>
  <si>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</si>
  <si>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</si>
  <si>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</si>
  <si>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</si>
  <si>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</si>
  <si>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</si>
  <si>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</si>
  <si>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</si>
  <si>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</si>
  <si>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</si>
  <si>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</si>
  <si>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</si>
  <si>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</si>
  <si>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</si>
  <si>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</si>
  <si>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</si>
  <si>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</si>
  <si>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</si>
  <si>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</si>
  <si>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</si>
  <si>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</si>
  <si>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</si>
  <si>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</si>
  <si>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</si>
  <si>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</si>
  <si>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</si>
  <si>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</si>
  <si>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</si>
  <si>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</si>
  <si>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</si>
  <si>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</si>
  <si>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</si>
  <si>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</si>
  <si>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</si>
  <si>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</si>
  <si>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</si>
  <si>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</si>
  <si>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</si>
  <si>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</si>
  <si>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</si>
  <si>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</si>
  <si>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</si>
  <si>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</si>
  <si>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</si>
  <si>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</si>
  <si>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</si>
  <si>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</si>
  <si>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</si>
  <si>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</si>
  <si>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</si>
  <si>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</si>
  <si>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</si>
  <si>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</si>
  <si>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</si>
  <si>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</si>
  <si>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</si>
  <si>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</si>
  <si>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</si>
  <si>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</si>
  <si>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</si>
  <si>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</si>
  <si>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</si>
  <si>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</si>
  <si>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</si>
  <si>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</si>
  <si>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</si>
  <si>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</si>
  <si>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</si>
  <si>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</si>
  <si>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</si>
  <si>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</si>
  <si>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</si>
  <si>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</si>
  <si>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</si>
  <si>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</si>
  <si>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</si>
  <si>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</si>
  <si>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</si>
  <si>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</si>
  <si>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</si>
  <si>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</si>
  <si>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</si>
  <si>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</si>
  <si>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</si>
  <si>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</si>
  <si>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</si>
  <si>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</si>
  <si>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</si>
  <si>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</si>
  <si>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</si>
  <si>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</si>
  <si>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</si>
  <si>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</si>
  <si>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</si>
  <si>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</si>
  <si>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</si>
  <si>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</si>
  <si>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</si>
  <si>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</si>
  <si>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</si>
  <si>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</si>
  <si>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</si>
  <si>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</si>
  <si>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</si>
  <si>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</si>
  <si>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</si>
  <si>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</si>
  <si>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</si>
  <si>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</si>
  <si>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</si>
  <si>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</si>
  <si>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</si>
  <si>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</si>
  <si>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</si>
  <si>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</si>
  <si>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</si>
  <si>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</si>
  <si>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</si>
  <si>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</si>
  <si>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</si>
  <si>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</si>
  <si>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</si>
  <si>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</si>
  <si>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</si>
  <si>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</si>
  <si>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</si>
  <si>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</si>
  <si>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</si>
  <si>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</si>
  <si>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</si>
  <si>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</si>
  <si>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</si>
  <si>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</si>
  <si>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</si>
  <si>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</si>
  <si>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</si>
  <si>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</si>
  <si>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</si>
  <si>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</si>
  <si>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</si>
  <si>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</si>
  <si>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</si>
  <si>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</si>
  <si>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</si>
  <si>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</si>
  <si>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</si>
  <si>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</si>
  <si>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</si>
  <si>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</si>
  <si>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</si>
  <si>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</si>
  <si>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</si>
  <si>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</si>
  <si>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</si>
  <si>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</si>
  <si>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</si>
  <si>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</si>
  <si>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</si>
  <si>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</si>
  <si>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</si>
  <si>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</si>
  <si>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</si>
  <si>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</si>
  <si>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</si>
  <si>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</si>
  <si>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</si>
  <si>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</si>
  <si>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</si>
  <si>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</si>
  <si>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</si>
  <si>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</si>
  <si>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</si>
  <si>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</si>
  <si>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</si>
  <si>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</si>
  <si>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</si>
  <si>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</si>
  <si>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</si>
  <si>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</si>
  <si>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</si>
  <si>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</si>
  <si>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</si>
  <si>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</si>
  <si>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</si>
  <si>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</si>
  <si>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</si>
  <si>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</si>
  <si>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</si>
  <si>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</si>
  <si>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</si>
  <si>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</si>
  <si>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</si>
  <si>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</si>
  <si>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</si>
  <si>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</si>
  <si>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</si>
  <si>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</si>
  <si>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</si>
  <si>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</si>
  <si>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</si>
  <si>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</si>
  <si>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</si>
  <si>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</si>
  <si>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</si>
  <si>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</si>
  <si>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</si>
  <si>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</si>
  <si>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</si>
  <si>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</si>
  <si>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</si>
  <si>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</si>
  <si>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</si>
  <si>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</si>
  <si>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</si>
  <si>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</si>
  <si>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</si>
  <si>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</si>
  <si>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</si>
  <si>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</si>
  <si>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</si>
  <si>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</si>
  <si>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</si>
  <si>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</si>
  <si>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</si>
  <si>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</si>
  <si>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</si>
  <si>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</si>
  <si>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</si>
  <si>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</si>
  <si>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</si>
  <si>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</si>
  <si>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</si>
  <si>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</si>
  <si>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</si>
  <si>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</si>
  <si>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</si>
  <si>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</si>
  <si>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</si>
  <si>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</si>
  <si>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</si>
  <si>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</si>
  <si>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</si>
  <si>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</si>
  <si>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</si>
  <si>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</si>
  <si>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</si>
  <si>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</si>
  <si>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</si>
  <si>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</si>
  <si>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</si>
  <si>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</si>
  <si>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</si>
  <si>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</si>
  <si>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</si>
  <si>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</si>
  <si>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</si>
  <si>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</si>
  <si>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</si>
  <si>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</si>
  <si>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</si>
  <si>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</si>
  <si>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</si>
  <si>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</si>
  <si>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</si>
  <si>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</si>
  <si>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</si>
  <si>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</si>
  <si>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</si>
  <si>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</si>
  <si>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</si>
  <si>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</si>
  <si>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</si>
  <si>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</si>
  <si>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</si>
  <si>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</si>
  <si>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</si>
  <si>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</si>
  <si>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</si>
  <si>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</si>
  <si>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</si>
  <si>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</si>
  <si>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</si>
  <si>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</si>
  <si>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</si>
  <si>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</si>
  <si>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</si>
  <si>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</si>
  <si>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</si>
  <si>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</si>
  <si>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</si>
  <si>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</si>
  <si>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</si>
  <si>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</si>
  <si>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</si>
  <si>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</si>
  <si>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</si>
  <si>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</si>
  <si>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</si>
  <si>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</si>
  <si>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</si>
  <si>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</si>
  <si>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</si>
  <si>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</si>
  <si>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</si>
  <si>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</si>
  <si>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</si>
  <si>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</si>
  <si>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</si>
  <si>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</si>
  <si>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</si>
  <si>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</si>
  <si>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</si>
  <si>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</si>
  <si>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</si>
  <si>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</si>
  <si>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</si>
  <si>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</si>
  <si>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</si>
  <si>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</si>
  <si>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</si>
  <si>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</si>
  <si>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</si>
  <si>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</si>
  <si>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</si>
  <si>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</si>
  <si>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</si>
  <si>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</si>
  <si>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</si>
  <si>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</si>
  <si>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</si>
  <si>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</si>
  <si>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</si>
  <si>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</si>
  <si>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</si>
  <si>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</si>
  <si>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</si>
  <si>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</si>
  <si>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</si>
  <si>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</si>
  <si>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</si>
  <si>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</si>
  <si>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</si>
  <si>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</si>
  <si>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</si>
  <si>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</si>
  <si>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</si>
  <si>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</si>
  <si>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</si>
  <si>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</si>
  <si>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</si>
  <si>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</si>
  <si>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</si>
  <si>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</si>
  <si>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</si>
  <si>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</si>
  <si>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</si>
  <si>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</si>
  <si>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</si>
  <si>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</si>
  <si>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</si>
  <si>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</si>
  <si>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</si>
  <si>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</si>
  <si>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</si>
  <si>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</si>
  <si>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</si>
  <si>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</si>
  <si>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</si>
  <si>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</si>
  <si>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</si>
  <si>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</si>
  <si>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</si>
  <si>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</si>
  <si>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</si>
  <si>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</si>
  <si>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</si>
  <si>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</si>
  <si>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</si>
  <si>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</si>
  <si>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</si>
  <si>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</si>
  <si>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</si>
  <si>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</si>
  <si>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</si>
  <si>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</si>
  <si>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</si>
  <si>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</si>
  <si>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</si>
  <si>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</si>
  <si>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</si>
  <si>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</si>
  <si>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</si>
  <si>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</si>
  <si>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</si>
  <si>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</si>
  <si>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</si>
  <si>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</si>
  <si>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</si>
  <si>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</si>
  <si>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</si>
  <si>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</si>
  <si>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</si>
  <si>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</si>
  <si>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</si>
  <si>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</si>
  <si>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</si>
  <si>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</si>
  <si>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</si>
  <si>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</si>
  <si>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</si>
  <si>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</si>
  <si>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</si>
  <si>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</si>
  <si>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</si>
  <si>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</si>
  <si>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</si>
  <si>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</si>
  <si>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</si>
  <si>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</si>
  <si>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</si>
  <si>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</si>
  <si>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</si>
  <si>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</si>
  <si>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</si>
  <si>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</si>
  <si>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</si>
  <si>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</si>
  <si>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</si>
  <si>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</si>
  <si>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</si>
  <si>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</si>
  <si>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</si>
  <si>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</si>
  <si>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</si>
  <si>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</si>
  <si>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</si>
  <si>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</si>
  <si>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</si>
  <si>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</si>
  <si>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</si>
  <si>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</si>
  <si>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</si>
  <si>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</si>
  <si>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</si>
  <si>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</si>
  <si>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</si>
  <si>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</si>
  <si>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</si>
  <si>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</si>
  <si>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</si>
  <si>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</si>
  <si>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</si>
  <si>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</si>
  <si>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</si>
  <si>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</si>
  <si>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</si>
  <si>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</si>
  <si>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</si>
  <si>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</si>
  <si>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</si>
  <si>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</si>
  <si>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</si>
  <si>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</si>
  <si>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</si>
  <si>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</si>
  <si>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</si>
  <si>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</si>
  <si>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</si>
  <si>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</si>
  <si>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</si>
  <si>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</si>
  <si>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</si>
  <si>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</si>
  <si>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</si>
  <si>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</si>
  <si>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</si>
  <si>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</si>
  <si>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</si>
  <si>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</si>
  <si>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</si>
  <si>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</si>
  <si>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</si>
  <si>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</si>
  <si>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</si>
  <si>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</si>
  <si>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</si>
  <si>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</si>
  <si>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</si>
  <si>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</si>
  <si>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</si>
  <si>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</si>
  <si>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</si>
  <si>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</si>
  <si>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</si>
  <si>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</si>
  <si>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</si>
  <si>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</si>
  <si>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</si>
  <si>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</si>
  <si>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</si>
  <si>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</si>
  <si>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</si>
  <si>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</si>
  <si>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</si>
  <si>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</si>
  <si>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</si>
  <si>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</si>
  <si>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</si>
  <si>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</si>
  <si>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</si>
  <si>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</si>
  <si>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</si>
  <si>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</si>
  <si>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</si>
  <si>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</si>
  <si>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</si>
  <si>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</si>
  <si>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</si>
  <si>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</si>
  <si>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</si>
  <si>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</si>
  <si>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</si>
  <si>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</si>
  <si>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</si>
  <si>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</si>
  <si>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</si>
  <si>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</si>
  <si>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</si>
  <si>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</si>
  <si>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</si>
  <si>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</si>
  <si>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</si>
  <si>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</si>
  <si>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</si>
  <si>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</si>
  <si>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</si>
  <si>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</si>
  <si>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</si>
  <si>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</si>
  <si>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</si>
  <si>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</si>
  <si>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</si>
  <si>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</si>
  <si>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</si>
  <si>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</si>
  <si>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</si>
  <si>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</si>
  <si>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</si>
  <si>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</si>
  <si>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</si>
  <si>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</si>
  <si>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</si>
  <si>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</si>
  <si>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</si>
  <si>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</si>
  <si>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</si>
  <si>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</si>
  <si>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</si>
  <si>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</si>
  <si>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</si>
  <si>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</si>
  <si>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</si>
  <si>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</si>
  <si>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</si>
  <si>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</si>
  <si>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</si>
  <si>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</si>
  <si>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</si>
  <si>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</si>
  <si>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</si>
  <si>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</si>
  <si>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</si>
  <si>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</si>
  <si>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</si>
  <si>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</si>
  <si>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</si>
  <si>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</si>
  <si>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</si>
  <si>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</si>
  <si>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</si>
  <si>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</si>
  <si>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</si>
  <si>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</si>
  <si>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</si>
  <si>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</si>
  <si>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</si>
  <si>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</si>
  <si>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</si>
  <si>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</si>
  <si>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</si>
  <si>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</si>
  <si>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</si>
  <si>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</si>
  <si>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</si>
  <si>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</si>
  <si>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</si>
  <si>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</si>
  <si>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</si>
  <si>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</si>
  <si>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</si>
  <si>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</si>
  <si>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</si>
  <si>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</si>
  <si>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</si>
  <si>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</si>
  <si>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</si>
  <si>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</si>
  <si>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</si>
  <si>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</si>
  <si>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</si>
  <si>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</si>
  <si>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</si>
  <si>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</si>
  <si>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</si>
  <si>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</si>
  <si>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</si>
  <si>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</si>
  <si>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</si>
  <si>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</si>
  <si>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</si>
  <si>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</si>
  <si>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</si>
  <si>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</si>
  <si>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</si>
  <si>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</si>
  <si>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</si>
  <si>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</si>
  <si>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</si>
  <si>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</si>
  <si>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</si>
  <si>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</si>
  <si>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</si>
  <si>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</si>
  <si>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</si>
  <si>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</si>
  <si>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</si>
  <si>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</si>
  <si>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</si>
  <si>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</si>
  <si>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</si>
  <si>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</si>
  <si>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</si>
  <si>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</si>
  <si>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</si>
  <si>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</si>
  <si>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</si>
  <si>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</si>
  <si>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</si>
  <si>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</si>
  <si>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</si>
  <si>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</si>
  <si>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</si>
  <si>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</si>
  <si>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</si>
  <si>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</si>
  <si>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</si>
  <si>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</si>
  <si>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</si>
  <si>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</si>
  <si>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</si>
  <si>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</si>
  <si>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</si>
  <si>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</si>
  <si>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</si>
  <si>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</si>
  <si>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</si>
  <si>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</si>
  <si>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</si>
  <si>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</si>
  <si>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</si>
  <si>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</si>
  <si>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</si>
  <si>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</si>
  <si>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</si>
  <si>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</si>
  <si>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</si>
  <si>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</si>
  <si>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</si>
  <si>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</si>
  <si>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</si>
  <si>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</si>
  <si>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</si>
  <si>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</si>
  <si>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</si>
  <si>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</si>
  <si>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</si>
  <si>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</si>
  <si>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</si>
  <si>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</si>
  <si>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</si>
  <si>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</si>
  <si>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</si>
  <si>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</si>
  <si>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</si>
  <si>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</si>
  <si>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</si>
  <si>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</si>
  <si>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</si>
  <si>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</si>
  <si>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</si>
  <si>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</si>
  <si>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</si>
  <si>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</si>
  <si>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</si>
  <si>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</si>
  <si>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</si>
  <si>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</si>
  <si>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</si>
  <si>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</si>
  <si>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</si>
  <si>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</si>
  <si>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</si>
  <si>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</si>
  <si>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</si>
  <si>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</si>
  <si>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</si>
  <si>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</si>
  <si>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</si>
  <si>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</si>
  <si>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</si>
  <si>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</si>
  <si>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</si>
  <si>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</si>
  <si>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</si>
  <si>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</si>
  <si>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</si>
  <si>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</si>
  <si>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</si>
  <si>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</si>
  <si>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</si>
  <si>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</si>
  <si>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</si>
  <si>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</si>
  <si>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</si>
  <si>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</si>
  <si>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</si>
  <si>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</si>
  <si>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</si>
  <si>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</si>
  <si>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</si>
  <si>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</si>
  <si>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</si>
  <si>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</si>
  <si>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</si>
  <si>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</si>
  <si>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</si>
  <si>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</si>
  <si>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</si>
  <si>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</si>
  <si>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</si>
  <si>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</si>
  <si>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</si>
  <si>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</si>
  <si>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</si>
  <si>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</si>
  <si>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</si>
  <si>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</si>
  <si>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</si>
  <si>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</si>
  <si>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</si>
  <si>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</si>
  <si>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</si>
  <si>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</si>
  <si>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</si>
  <si>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</si>
  <si>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</si>
  <si>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</si>
  <si>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</si>
  <si>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</si>
  <si>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</si>
  <si>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</si>
  <si>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</si>
  <si>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</si>
  <si>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</si>
  <si>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</si>
  <si>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</si>
  <si>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</si>
  <si>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</si>
  <si>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</si>
  <si>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</si>
  <si>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</si>
  <si>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</si>
  <si>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</si>
  <si>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</si>
  <si>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</si>
  <si>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</si>
  <si>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</si>
  <si>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</si>
  <si>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</si>
  <si>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</si>
  <si>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</si>
  <si>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</si>
  <si>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</si>
  <si>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</si>
  <si>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</si>
  <si>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</si>
  <si>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</si>
  <si>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</si>
  <si>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</si>
  <si>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</si>
  <si>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</si>
  <si>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</si>
  <si>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</si>
  <si>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</si>
  <si>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</si>
  <si>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</si>
  <si>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</si>
  <si>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</si>
  <si>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</si>
  <si>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</si>
  <si>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</si>
  <si>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</si>
  <si>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</si>
  <si>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</si>
  <si>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</si>
  <si>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</si>
  <si>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</si>
  <si>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</si>
  <si>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</si>
  <si>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</si>
  <si>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</si>
  <si>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</si>
  <si>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</si>
  <si>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</si>
  <si>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</si>
  <si>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</si>
  <si>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</si>
  <si>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</si>
  <si>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</si>
  <si>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</si>
  <si>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</si>
  <si>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</si>
  <si>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</si>
  <si>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</si>
  <si>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</si>
  <si>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</si>
  <si>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</si>
  <si>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</si>
  <si>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</si>
  <si>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</si>
  <si>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</si>
  <si>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</si>
  <si>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</si>
  <si>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</si>
  <si>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</si>
  <si>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</si>
  <si>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</si>
  <si>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</si>
  <si>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</si>
  <si>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</si>
  <si>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</si>
  <si>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</si>
  <si>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</si>
  <si>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</si>
  <si>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</si>
  <si>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</si>
  <si>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</si>
  <si>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</si>
  <si>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</si>
  <si>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</si>
  <si>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</si>
  <si>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</si>
  <si>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</si>
  <si>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</si>
  <si>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</si>
  <si>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</si>
  <si>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</si>
  <si>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</si>
  <si>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</si>
  <si>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</si>
  <si>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</si>
  <si>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</si>
  <si>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</si>
  <si>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</si>
  <si>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</si>
  <si>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</si>
  <si>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</si>
  <si>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</si>
  <si>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</si>
  <si>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</si>
  <si>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</si>
  <si>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</si>
  <si>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</si>
  <si>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</si>
  <si>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</si>
  <si>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</si>
  <si>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</si>
  <si>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</si>
  <si>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</si>
  <si>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</si>
  <si>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</si>
  <si>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</si>
  <si>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</si>
  <si>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</si>
  <si>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</si>
  <si>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</si>
  <si>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</si>
  <si>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</si>
  <si>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</si>
  <si>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</si>
  <si>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</si>
  <si>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</si>
  <si>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</si>
  <si>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</si>
  <si>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</si>
  <si>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</si>
  <si>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</si>
  <si>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</si>
  <si>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</si>
  <si>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</si>
  <si>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</si>
  <si>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</si>
  <si>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</si>
  <si>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</si>
  <si>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</si>
  <si>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</si>
  <si>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</si>
  <si>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</si>
  <si>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</si>
  <si>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</si>
  <si>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</si>
  <si>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</si>
  <si>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</si>
  <si>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</si>
  <si>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</si>
  <si>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</si>
  <si>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</si>
  <si>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</si>
  <si>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</si>
  <si>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</si>
  <si>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</si>
  <si>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</si>
  <si>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</si>
  <si>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</si>
  <si>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</si>
  <si>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</si>
  <si>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</si>
  <si>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</si>
  <si>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</si>
  <si>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</si>
  <si>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</si>
  <si>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</si>
  <si>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</si>
  <si>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</si>
  <si>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</si>
  <si>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</si>
  <si>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</si>
  <si>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</si>
  <si>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</si>
  <si>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</si>
  <si>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</si>
  <si>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</si>
  <si>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</si>
  <si>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</si>
  <si>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</si>
  <si>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</si>
  <si>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</si>
  <si>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</si>
  <si>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</si>
  <si>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</si>
  <si>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</si>
  <si>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</si>
  <si>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</si>
  <si>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</si>
  <si>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</si>
  <si>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</si>
  <si>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</si>
  <si>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</si>
  <si>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</si>
  <si>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</si>
  <si>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</si>
  <si>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</si>
  <si>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</si>
  <si>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</si>
  <si>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</si>
  <si>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</si>
  <si>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</si>
  <si>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</si>
  <si>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</si>
  <si>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</si>
  <si>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</si>
  <si>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</si>
  <si>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</si>
  <si>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</si>
  <si>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</si>
  <si>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</si>
  <si>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</si>
  <si>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</si>
  <si>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</si>
  <si>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</si>
  <si>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</si>
  <si>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</si>
  <si>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</si>
  <si>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</si>
  <si>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</si>
  <si>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</si>
  <si>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</si>
  <si>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</si>
  <si>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</si>
  <si>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</si>
  <si>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</si>
  <si>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</si>
  <si>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</si>
  <si>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</si>
  <si>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</si>
  <si>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</si>
  <si>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</si>
  <si>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</si>
  <si>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</si>
  <si>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</si>
  <si>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</si>
  <si>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</si>
  <si>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</si>
  <si>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</si>
  <si>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</si>
  <si>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</si>
  <si>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</si>
  <si>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</si>
  <si>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</si>
  <si>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</si>
  <si>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</si>
  <si>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</si>
  <si>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</si>
  <si>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</si>
  <si>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</si>
  <si>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</si>
  <si>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</si>
  <si>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</si>
  <si>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</si>
  <si>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</si>
  <si>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</si>
  <si>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</si>
  <si>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</si>
  <si>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</si>
  <si>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</si>
  <si>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</si>
  <si>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</si>
  <si>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</si>
  <si>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</si>
  <si>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</si>
  <si>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</si>
  <si>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</si>
  <si>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</si>
  <si>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</si>
  <si>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</si>
  <si>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</si>
  <si>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</si>
  <si>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</si>
  <si>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</si>
  <si>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</si>
  <si>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</si>
  <si>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</si>
  <si>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</si>
  <si>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</si>
  <si>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</si>
  <si>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</si>
  <si>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</si>
  <si>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</si>
  <si>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</si>
  <si>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</si>
  <si>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</si>
  <si>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</si>
  <si>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</si>
  <si>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</si>
  <si>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</si>
  <si>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</si>
  <si>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</si>
  <si>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</si>
  <si>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</si>
  <si>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</si>
  <si>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</si>
  <si>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</si>
  <si>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</si>
  <si>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</si>
  <si>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</si>
  <si>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</si>
  <si>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</si>
  <si>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</si>
  <si>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</si>
  <si>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</si>
  <si>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</si>
  <si>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</si>
  <si>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</si>
  <si>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</si>
  <si>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</si>
  <si>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</si>
  <si>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</si>
  <si>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</si>
  <si>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</si>
  <si>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</si>
  <si>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</si>
  <si>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</si>
  <si>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</si>
  <si>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</si>
  <si>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</si>
  <si>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</si>
  <si>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</si>
  <si>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</si>
  <si>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</si>
  <si>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</si>
  <si>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</si>
  <si>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</si>
  <si>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</si>
  <si>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</si>
  <si>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</si>
  <si>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</si>
  <si>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</si>
  <si>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</si>
  <si>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</si>
  <si>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</si>
  <si>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</si>
  <si>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</si>
  <si>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</si>
  <si>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</si>
  <si>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</si>
  <si>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</si>
  <si>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</si>
  <si>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</si>
  <si>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</si>
  <si>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</si>
  <si>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</si>
  <si>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</si>
  <si>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</si>
  <si>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</si>
  <si>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</si>
  <si>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</si>
  <si>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</si>
  <si>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</si>
  <si>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</si>
  <si>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</si>
  <si>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</si>
  <si>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</si>
  <si>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</si>
  <si>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</si>
  <si>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</si>
  <si>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</si>
  <si>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</si>
  <si>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</si>
  <si>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</si>
  <si>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</si>
  <si>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</si>
  <si>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</si>
  <si>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</si>
  <si>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</si>
  <si>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</si>
  <si>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</si>
  <si>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</si>
  <si>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</si>
  <si>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</si>
  <si>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</si>
  <si>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</si>
  <si>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</si>
  <si>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</si>
  <si>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</si>
  <si>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</si>
  <si>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</si>
  <si>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</si>
  <si>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</si>
  <si>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</si>
  <si>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</si>
  <si>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</si>
  <si>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</si>
  <si>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</si>
  <si>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</si>
  <si>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</si>
  <si>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</si>
  <si>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</si>
  <si>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</si>
  <si>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</si>
  <si>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</si>
  <si>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</si>
  <si>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</si>
  <si>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</si>
  <si>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</si>
  <si>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</si>
  <si>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</si>
  <si>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</si>
  <si>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</si>
  <si>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</si>
  <si>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</si>
  <si>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</si>
  <si>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</si>
  <si>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</si>
  <si>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</si>
  <si>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</si>
  <si>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</si>
  <si>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</si>
  <si>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</si>
  <si>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</si>
  <si>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</si>
  <si>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</si>
  <si>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</si>
  <si>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</si>
  <si>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</si>
  <si>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</si>
  <si>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</si>
  <si>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</si>
  <si>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</si>
  <si>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</si>
  <si>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</si>
  <si>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</si>
  <si>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</si>
  <si>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</si>
  <si>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</si>
  <si>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</si>
  <si>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</si>
  <si>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</si>
  <si>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</si>
  <si>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</si>
  <si>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</si>
  <si>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</si>
  <si>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</si>
  <si>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</si>
  <si>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</si>
  <si>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</si>
  <si>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</si>
  <si>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</si>
  <si>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</si>
  <si>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</si>
  <si>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</si>
  <si>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</si>
  <si>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</si>
  <si>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</si>
  <si>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</si>
  <si>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</si>
  <si>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</si>
  <si>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</si>
  <si>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</si>
  <si>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</si>
  <si>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</si>
  <si>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</si>
  <si>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</si>
  <si>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</si>
  <si>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</si>
  <si>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</si>
  <si>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</si>
  <si>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</si>
  <si>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</si>
  <si>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</si>
  <si>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</si>
  <si>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</si>
  <si>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</si>
  <si>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</si>
  <si>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</si>
  <si>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</si>
  <si>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</si>
  <si>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</si>
  <si>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</si>
  <si>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</si>
  <si>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</si>
  <si>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</si>
  <si>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</si>
  <si>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</si>
  <si>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</si>
  <si>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</si>
  <si>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</si>
  <si>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</si>
  <si>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</si>
  <si>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</si>
  <si>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</si>
  <si>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</si>
  <si>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</si>
  <si>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</si>
  <si>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</si>
  <si>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</si>
  <si>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</si>
  <si>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</si>
  <si>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</si>
  <si>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</si>
  <si>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</si>
  <si>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</si>
  <si>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</si>
  <si>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</si>
  <si>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</si>
  <si>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</si>
  <si>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</si>
  <si>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</si>
  <si>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</si>
  <si>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</si>
  <si>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</si>
  <si>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</si>
  <si>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</si>
  <si>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</si>
  <si>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</si>
  <si>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</si>
  <si>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</si>
  <si>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</si>
  <si>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</si>
  <si>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</si>
  <si>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</si>
  <si>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</si>
  <si>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</si>
  <si>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</si>
  <si>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</si>
  <si>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</si>
  <si>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</si>
  <si>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</si>
  <si>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</si>
  <si>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</si>
  <si>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</si>
  <si>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</si>
  <si>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</si>
  <si>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</si>
  <si>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</si>
  <si>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</si>
  <si>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</si>
  <si>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</si>
  <si>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</si>
  <si>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</si>
  <si>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</si>
  <si>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</si>
  <si>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</si>
  <si>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</si>
  <si>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</si>
  <si>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</si>
  <si>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</si>
  <si>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</si>
  <si>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</si>
  <si>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</si>
  <si>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</si>
  <si>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</si>
  <si>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</si>
  <si>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</si>
  <si>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</si>
  <si>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</si>
  <si>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</si>
  <si>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</si>
  <si>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</si>
  <si>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</si>
  <si>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</si>
  <si>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</si>
  <si>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</si>
  <si>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</si>
  <si>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</si>
  <si>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</si>
  <si>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</si>
  <si>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</si>
  <si>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</si>
  <si>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</si>
  <si>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</si>
  <si>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</si>
  <si>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</si>
  <si>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</si>
  <si>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</si>
  <si>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</si>
  <si>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</si>
  <si>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</si>
  <si>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</si>
  <si>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</si>
  <si>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</si>
  <si>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</si>
  <si>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</si>
  <si>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</si>
  <si>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</si>
  <si>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</si>
  <si>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</si>
  <si>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</si>
  <si>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</si>
  <si>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</si>
  <si>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</si>
  <si>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</si>
  <si>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</si>
  <si>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</si>
  <si>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</si>
  <si>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</si>
  <si>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</si>
  <si>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</si>
  <si>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</si>
  <si>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</si>
  <si>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</si>
  <si>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</si>
  <si>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</si>
  <si>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</si>
  <si>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</si>
  <si>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</si>
  <si>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</si>
  <si>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</si>
  <si>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</si>
  <si>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</si>
  <si>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</si>
  <si>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</si>
  <si>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</si>
  <si>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</si>
  <si>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</si>
  <si>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</si>
  <si>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</si>
  <si>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</si>
  <si>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</si>
  <si>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</si>
  <si>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</si>
  <si>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</si>
  <si>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</si>
  <si>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</si>
  <si>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</si>
  <si>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</si>
  <si>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</si>
  <si>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</si>
  <si>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</si>
  <si>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</si>
  <si>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</si>
  <si>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</si>
  <si>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</si>
  <si>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</si>
  <si>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</si>
  <si>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</si>
  <si>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</si>
  <si>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</si>
  <si>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</si>
  <si>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</si>
  <si>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</si>
  <si>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</si>
  <si>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</si>
  <si>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</si>
  <si>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</si>
  <si>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</si>
  <si>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</si>
  <si>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</si>
  <si>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</si>
  <si>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</si>
  <si>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</si>
  <si>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</si>
  <si>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</si>
  <si>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</si>
  <si>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</si>
  <si>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</si>
  <si>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</si>
  <si>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</si>
  <si>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</si>
  <si>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</si>
  <si>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</si>
  <si>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</si>
  <si>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</si>
  <si>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</si>
  <si>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</si>
  <si>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</si>
  <si>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</si>
  <si>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</si>
  <si>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</si>
  <si>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</si>
  <si>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</si>
  <si>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</si>
  <si>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</si>
  <si>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</si>
  <si>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</si>
  <si>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</si>
  <si>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</si>
  <si>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</si>
  <si>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</si>
  <si>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</si>
  <si>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</si>
  <si>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</si>
  <si>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</si>
  <si>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</si>
  <si>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</si>
  <si>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</si>
  <si>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</si>
  <si>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</si>
  <si>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</si>
  <si>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</si>
  <si>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</si>
  <si>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</si>
  <si>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</si>
  <si>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</si>
  <si>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</si>
  <si>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</si>
  <si>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</si>
  <si>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</si>
  <si>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</si>
  <si>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</si>
  <si>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</si>
  <si>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</si>
  <si>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</si>
  <si>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</si>
  <si>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</si>
  <si>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</si>
  <si>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</si>
  <si>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</si>
  <si>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</si>
  <si>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</si>
  <si>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</si>
  <si>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</si>
  <si>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</si>
  <si>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</si>
  <si>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</si>
  <si>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</si>
  <si>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</si>
  <si>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</si>
  <si>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</si>
  <si>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</si>
  <si>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</si>
  <si>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</si>
  <si>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</si>
  <si>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</si>
  <si>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</si>
  <si>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</si>
  <si>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</si>
  <si>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</si>
  <si>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</si>
  <si>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</si>
  <si>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</si>
  <si>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</si>
  <si>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</si>
  <si>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</si>
  <si>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</si>
  <si>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</si>
  <si>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</si>
  <si>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</si>
  <si>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</si>
  <si>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</si>
  <si>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</si>
  <si>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</si>
  <si>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</si>
  <si>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</si>
  <si>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</si>
  <si>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</si>
  <si>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</si>
  <si>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</si>
  <si>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</si>
  <si>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</si>
  <si>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</si>
  <si>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</si>
  <si>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</si>
  <si>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</si>
  <si>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</si>
  <si>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</si>
  <si>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</si>
  <si>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</si>
  <si>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</si>
  <si>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</si>
  <si>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</si>
  <si>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</si>
  <si>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</si>
  <si>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</si>
  <si>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</si>
  <si>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</si>
  <si>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</si>
  <si>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</si>
  <si>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</si>
  <si>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</si>
  <si>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</si>
  <si>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</si>
  <si>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</si>
  <si>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</si>
  <si>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</si>
  <si>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</si>
  <si>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</si>
  <si>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</si>
  <si>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</si>
  <si>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</si>
  <si>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</si>
  <si>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</si>
  <si>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</si>
  <si>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</si>
  <si>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</si>
  <si>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</si>
  <si>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</si>
  <si>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</si>
  <si>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</si>
  <si>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</si>
  <si>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</si>
  <si>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</si>
  <si>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</si>
  <si>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</si>
  <si>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</si>
  <si>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</si>
  <si>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</si>
  <si>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</si>
  <si>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</si>
  <si>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</si>
  <si>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</si>
  <si>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</si>
  <si>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</si>
  <si>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</si>
  <si>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</si>
  <si>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</si>
  <si>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</si>
  <si>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</si>
  <si>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</si>
  <si>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</si>
  <si>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</si>
  <si>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</si>
  <si>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</si>
  <si>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</si>
  <si>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</si>
  <si>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</si>
  <si>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</si>
  <si>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</si>
  <si>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</si>
  <si>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</si>
  <si>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</si>
  <si>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</si>
  <si>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</si>
  <si>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</si>
  <si>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</si>
  <si>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</si>
  <si>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</si>
  <si>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</si>
  <si>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</si>
  <si>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</si>
  <si>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</si>
  <si>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</si>
  <si>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</si>
  <si>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</si>
  <si>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</si>
  <si>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</si>
  <si>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</si>
  <si>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</si>
  <si>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</si>
  <si>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</si>
  <si>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</si>
  <si>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</si>
  <si>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</si>
  <si>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</si>
  <si>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</si>
  <si>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</si>
  <si>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</si>
  <si>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</si>
  <si>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</si>
  <si>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</si>
  <si>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</si>
  <si>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</si>
  <si>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</si>
  <si>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</si>
  <si>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</si>
  <si>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</si>
  <si>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</si>
  <si>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</si>
  <si>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</si>
  <si>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</si>
  <si>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</si>
  <si>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</si>
  <si>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</si>
  <si>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</si>
  <si>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</si>
  <si>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</si>
  <si>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</si>
  <si>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</si>
  <si>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</si>
  <si>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</si>
  <si>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</si>
  <si>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</si>
  <si>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</si>
  <si>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</si>
  <si>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</si>
  <si>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</si>
  <si>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</si>
  <si>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</si>
  <si>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</si>
  <si>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</si>
  <si>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</si>
  <si>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</si>
  <si>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</si>
  <si>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</si>
  <si>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</si>
  <si>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</si>
  <si>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</si>
  <si>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</si>
  <si>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</si>
  <si>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</si>
  <si>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</si>
  <si>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</si>
  <si>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</si>
  <si>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</si>
  <si>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</si>
  <si>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</si>
  <si>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</si>
  <si>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</si>
  <si>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</si>
  <si>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</si>
  <si>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</si>
  <si>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</si>
  <si>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</si>
  <si>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</si>
  <si>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</si>
  <si>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</si>
  <si>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</si>
  <si>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</si>
  <si>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</si>
  <si>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</si>
  <si>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</si>
  <si>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</si>
  <si>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</si>
  <si>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</si>
  <si>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</si>
  <si>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</si>
  <si>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</si>
  <si>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</si>
  <si>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</si>
  <si>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</si>
  <si>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</si>
  <si>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</si>
  <si>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</si>
  <si>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</si>
  <si>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</si>
  <si>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</si>
  <si>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</si>
  <si>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</si>
  <si>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</si>
  <si>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</si>
  <si>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</si>
  <si>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</si>
  <si>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</si>
  <si>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</si>
  <si>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</si>
  <si>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</si>
  <si>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</si>
  <si>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</si>
  <si>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</si>
  <si>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</si>
  <si>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</si>
  <si>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</si>
  <si>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</si>
  <si>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</si>
  <si>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</si>
  <si>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</si>
  <si>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</si>
  <si>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</si>
  <si>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</si>
  <si>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</si>
  <si>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</si>
  <si>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</si>
  <si>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</si>
  <si>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</si>
  <si>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</si>
  <si>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</si>
  <si>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</si>
  <si>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</si>
  <si>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</si>
  <si>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</si>
  <si>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</si>
  <si>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</si>
  <si>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</si>
  <si>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</si>
  <si>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</si>
  <si>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</si>
  <si>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</si>
  <si>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</si>
  <si>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</si>
  <si>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</si>
  <si>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</si>
  <si>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</si>
  <si>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</si>
  <si>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</si>
  <si>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</si>
  <si>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</si>
  <si>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</si>
  <si>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</si>
  <si>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</si>
  <si>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</si>
  <si>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</si>
  <si>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</si>
  <si>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</si>
  <si>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</si>
  <si>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</si>
  <si>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</si>
  <si>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</si>
  <si>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</si>
  <si>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</si>
  <si>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</si>
  <si>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</si>
  <si>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</si>
  <si>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</si>
  <si>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</si>
  <si>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</si>
  <si>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</si>
  <si>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</si>
  <si>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</si>
  <si>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</si>
  <si>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</si>
  <si>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</si>
  <si>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</si>
  <si>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</si>
  <si>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</si>
  <si>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</si>
  <si>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</si>
  <si>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</si>
  <si>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</si>
  <si>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</si>
  <si>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</si>
  <si>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</si>
  <si>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</si>
  <si>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</si>
  <si>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</si>
  <si>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</si>
  <si>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</si>
  <si>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</si>
  <si>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</si>
  <si>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</si>
  <si>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</si>
  <si>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</si>
  <si>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</si>
  <si>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</si>
  <si>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</si>
  <si>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</si>
  <si>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</si>
  <si>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</si>
  <si>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</si>
  <si>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</si>
  <si>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</si>
  <si>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</si>
  <si>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</si>
  <si>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</si>
  <si>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</si>
  <si>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</si>
  <si>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</si>
  <si>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</si>
  <si>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</si>
  <si>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</si>
  <si>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</si>
  <si>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</si>
  <si>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</si>
  <si>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</si>
  <si>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</si>
  <si>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</si>
  <si>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</si>
  <si>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</si>
  <si>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</si>
  <si>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</si>
  <si>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</si>
  <si>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</si>
  <si>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</si>
  <si>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</si>
  <si>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</si>
  <si>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</si>
  <si>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</si>
  <si>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</si>
  <si>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</si>
  <si>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</si>
  <si>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</si>
  <si>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</si>
  <si>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</si>
  <si>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</si>
  <si>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</si>
  <si>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</si>
  <si>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</si>
  <si>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</si>
  <si>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</si>
  <si>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</si>
  <si>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</si>
  <si>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</si>
  <si>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</si>
  <si>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</si>
  <si>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</si>
  <si>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</si>
  <si>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</si>
  <si>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</si>
  <si>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</si>
  <si>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</si>
  <si>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</si>
  <si>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</si>
  <si>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</si>
  <si>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</si>
  <si>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</si>
  <si>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</si>
  <si>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</si>
  <si>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</si>
  <si>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</si>
  <si>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</si>
  <si>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</si>
  <si>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</si>
  <si>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</si>
  <si>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</si>
  <si>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</si>
  <si>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</si>
  <si>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</si>
  <si>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</si>
  <si>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</si>
  <si>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</si>
  <si>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</si>
  <si>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</si>
  <si>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</si>
  <si>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</si>
  <si>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</si>
  <si>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</si>
  <si>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</si>
  <si>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</si>
  <si>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</si>
  <si>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</si>
  <si>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</si>
  <si>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</si>
  <si>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</si>
  <si>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</si>
  <si>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</si>
  <si>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</si>
  <si>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</si>
  <si>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</si>
  <si>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</si>
  <si>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</si>
  <si>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</si>
  <si>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</si>
  <si>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</si>
  <si>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</si>
  <si>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</si>
  <si>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</si>
  <si>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</si>
  <si>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</si>
  <si>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</si>
  <si>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</si>
  <si>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</si>
  <si>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</si>
  <si>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</si>
  <si>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</si>
  <si>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</si>
  <si>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</si>
  <si>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</si>
  <si>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</si>
  <si>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</si>
  <si>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</si>
  <si>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</si>
  <si>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</si>
  <si>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</si>
  <si>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</si>
  <si>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</si>
  <si>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</si>
  <si>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</si>
  <si>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</si>
  <si>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</si>
  <si>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</si>
  <si>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</si>
  <si>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</si>
  <si>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</si>
  <si>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</si>
  <si>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</si>
  <si>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</si>
  <si>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</si>
  <si>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</si>
  <si>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</si>
  <si>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</si>
  <si>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</si>
  <si>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</si>
  <si>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</si>
  <si>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</si>
  <si>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</si>
  <si>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</si>
  <si>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</si>
  <si>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</si>
  <si>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</si>
  <si>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</si>
  <si>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</si>
  <si>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</si>
  <si>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</si>
  <si>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</si>
  <si>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</si>
  <si>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</si>
  <si>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</si>
  <si>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</si>
  <si>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</si>
  <si>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</si>
  <si>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</si>
  <si>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</si>
  <si>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</si>
  <si>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</si>
  <si>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</si>
  <si>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</si>
  <si>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</si>
  <si>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</si>
  <si>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</si>
  <si>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</si>
  <si>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</si>
  <si>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</si>
  <si>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</si>
  <si>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</si>
  <si>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</si>
  <si>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</si>
  <si>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</si>
  <si>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</si>
  <si>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</si>
  <si>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</si>
  <si>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</si>
  <si>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</si>
  <si>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</si>
  <si>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</si>
  <si>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</si>
  <si>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</si>
  <si>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</si>
  <si>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</si>
  <si>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</si>
  <si>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</si>
  <si>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</si>
  <si>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</si>
  <si>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</si>
  <si>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</si>
  <si>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</si>
  <si>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</si>
  <si>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</si>
  <si>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</si>
  <si>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</si>
  <si>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</si>
  <si>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</si>
  <si>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</si>
  <si>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</si>
  <si>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</si>
  <si>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</si>
  <si>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</si>
  <si>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</si>
  <si>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</si>
  <si>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</si>
  <si>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</si>
  <si>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</si>
  <si>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</si>
  <si>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</si>
  <si>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</si>
  <si>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</si>
  <si>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</si>
  <si>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</si>
  <si>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</si>
  <si>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</si>
  <si>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</si>
  <si>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</si>
  <si>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</si>
  <si>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</si>
  <si>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</si>
  <si>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</si>
  <si>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</si>
  <si>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</si>
  <si>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</si>
  <si>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</si>
  <si>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</si>
  <si>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</si>
  <si>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</si>
  <si>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</si>
  <si>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</si>
  <si>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</si>
  <si>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</si>
  <si>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</si>
  <si>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</si>
  <si>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</si>
  <si>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</si>
  <si>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</si>
  <si>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</si>
  <si>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</si>
  <si>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</si>
  <si>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</si>
  <si>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</si>
  <si>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</si>
  <si>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</si>
  <si>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</si>
  <si>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</si>
  <si>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</si>
  <si>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</si>
  <si>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</si>
  <si>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</si>
  <si>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</si>
  <si>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</si>
  <si>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</si>
  <si>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</si>
  <si>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</si>
  <si>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</si>
  <si>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</si>
  <si>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</si>
  <si>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</si>
  <si>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</si>
  <si>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</si>
  <si>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</si>
  <si>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</si>
  <si>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</si>
  <si>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</si>
  <si>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</si>
  <si>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</si>
  <si>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</si>
  <si>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</si>
  <si>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</si>
  <si>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</si>
  <si>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</si>
  <si>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</si>
  <si>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</si>
  <si>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</si>
  <si>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</si>
  <si>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</si>
  <si>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</si>
  <si>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</si>
  <si>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</si>
  <si>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</si>
  <si>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</si>
  <si>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</si>
  <si>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</si>
  <si>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</si>
  <si>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</si>
  <si>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</si>
  <si>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</si>
  <si>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</si>
  <si>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</si>
  <si>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</si>
  <si>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</si>
  <si>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</si>
  <si>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</si>
  <si>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</si>
  <si>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</si>
  <si>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</si>
  <si>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</si>
  <si>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</si>
  <si>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</si>
  <si>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</si>
  <si>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</si>
  <si>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</si>
  <si>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</si>
  <si>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</si>
  <si>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</si>
  <si>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</si>
  <si>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</si>
  <si>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</si>
  <si>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</si>
  <si>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</si>
  <si>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</si>
  <si>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</si>
  <si>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</si>
  <si>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</si>
  <si>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</si>
  <si>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</si>
  <si>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</si>
  <si>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</si>
  <si>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</si>
  <si>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</si>
  <si>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</si>
  <si>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</si>
  <si>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</si>
  <si>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</si>
  <si>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</si>
  <si>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</si>
  <si>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</si>
  <si>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</si>
  <si>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</si>
  <si>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</si>
  <si>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</si>
  <si>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</si>
  <si>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</si>
  <si>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</si>
  <si>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</si>
  <si>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</si>
  <si>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</si>
  <si>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</si>
  <si>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</si>
  <si>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</si>
  <si>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</si>
  <si>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</si>
  <si>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</si>
  <si>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</si>
  <si>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</si>
  <si>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</si>
  <si>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</si>
  <si>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</si>
  <si>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</si>
  <si>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</si>
  <si>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</si>
  <si>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</si>
  <si>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</si>
  <si>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</si>
  <si>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</si>
  <si>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</si>
  <si>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</si>
  <si>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</si>
  <si>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</si>
  <si>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</si>
  <si>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</si>
  <si>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</si>
  <si>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</si>
  <si>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</si>
  <si>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</si>
  <si>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</si>
  <si>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</si>
  <si>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</si>
  <si>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</si>
  <si>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</si>
  <si>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</si>
  <si>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</si>
  <si>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</si>
  <si>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</si>
  <si>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</si>
  <si>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</si>
  <si>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</si>
  <si>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</si>
  <si>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</si>
  <si>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</si>
  <si>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</si>
  <si>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</si>
  <si>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</si>
  <si>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</si>
  <si>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</si>
  <si>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</si>
  <si>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</si>
  <si>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</si>
  <si>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</si>
  <si>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</si>
  <si>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</si>
  <si>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</si>
  <si>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</si>
  <si>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</si>
  <si>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</si>
  <si>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</si>
  <si>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</si>
  <si>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</si>
  <si>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</si>
  <si>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</si>
  <si>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</si>
  <si>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</si>
  <si>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</si>
  <si>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</si>
  <si>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</si>
  <si>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</si>
  <si>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</si>
  <si>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</si>
  <si>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</si>
  <si>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</si>
  <si>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</si>
  <si>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</si>
  <si>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</si>
  <si>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</si>
  <si>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</si>
  <si>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</si>
  <si>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</si>
  <si>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</si>
  <si>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</si>
  <si>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</si>
  <si>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</si>
  <si>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</si>
  <si>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</si>
  <si>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</si>
  <si>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</si>
  <si>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</si>
  <si>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</si>
  <si>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</si>
  <si>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</si>
  <si>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</si>
  <si>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</si>
  <si>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</si>
  <si>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</si>
  <si>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</si>
  <si>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</si>
  <si>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</si>
  <si>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</si>
  <si>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</si>
  <si>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</si>
  <si>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</si>
  <si>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</si>
  <si>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</si>
  <si>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</si>
  <si>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</si>
  <si>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</si>
  <si>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</si>
  <si>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</si>
  <si>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</si>
  <si>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</si>
  <si>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</si>
  <si>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</si>
  <si>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</si>
  <si>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</si>
  <si>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</si>
  <si>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</si>
  <si>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</si>
  <si>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</si>
  <si>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</si>
  <si>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</si>
  <si>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</si>
  <si>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</si>
  <si>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</si>
  <si>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</si>
  <si>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</si>
  <si>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</si>
  <si>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</si>
  <si>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</si>
  <si>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</si>
  <si>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</si>
  <si>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</si>
  <si>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</si>
  <si>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</si>
  <si>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</si>
  <si>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</si>
  <si>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</si>
  <si>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</si>
  <si>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</si>
  <si>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</si>
  <si>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</si>
  <si>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</si>
  <si>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</si>
  <si>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</si>
  <si>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</si>
  <si>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</si>
  <si>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</si>
  <si>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</si>
  <si>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</si>
  <si>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</si>
  <si>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</si>
  <si>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</si>
  <si>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</si>
  <si>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</si>
  <si>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</si>
  <si>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</si>
  <si>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</si>
  <si>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</si>
  <si>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</si>
  <si>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</si>
  <si>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</si>
  <si>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</si>
  <si>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</si>
  <si>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</si>
  <si>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</si>
  <si>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</si>
  <si>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</si>
  <si>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</si>
  <si>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</si>
  <si>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</si>
  <si>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</si>
  <si>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</si>
  <si>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</si>
  <si>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</si>
  <si>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</si>
  <si>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</si>
  <si>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</si>
  <si>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</si>
  <si>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</si>
  <si>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</si>
  <si>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</si>
  <si>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</si>
  <si>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</si>
  <si>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</si>
  <si>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</si>
  <si>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</si>
  <si>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</si>
  <si>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</si>
  <si>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</si>
  <si>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</si>
  <si>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</si>
  <si>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</si>
  <si>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</si>
  <si>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</si>
  <si>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</si>
  <si>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</si>
  <si>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</si>
  <si>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</si>
  <si>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</si>
  <si>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</si>
  <si>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</si>
  <si>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</si>
  <si>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</si>
  <si>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</si>
  <si>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</si>
  <si>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</si>
  <si>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</si>
  <si>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</si>
  <si>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</si>
  <si>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</si>
  <si>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</si>
  <si>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</si>
  <si>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</si>
  <si>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</si>
  <si>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</si>
  <si>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</si>
  <si>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</si>
  <si>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</si>
  <si>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</si>
  <si>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</si>
  <si>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</si>
  <si>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</si>
  <si>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</si>
  <si>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</si>
  <si>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</si>
  <si>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</si>
  <si>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</si>
  <si>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</si>
  <si>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</si>
  <si>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</si>
  <si>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</si>
  <si>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</si>
  <si>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</si>
  <si>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</si>
  <si>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</si>
  <si>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</si>
  <si>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</si>
  <si>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</si>
  <si>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</si>
  <si>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</si>
  <si>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</si>
  <si>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</si>
  <si>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</si>
  <si>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</si>
  <si>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</si>
  <si>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</si>
  <si>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</si>
  <si>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</si>
  <si>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</si>
  <si>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</si>
  <si>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</si>
  <si>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</si>
  <si>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</si>
  <si>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</si>
  <si>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</si>
  <si>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</si>
  <si>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</si>
  <si>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</si>
  <si>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</si>
  <si>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</si>
  <si>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</si>
  <si>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</si>
  <si>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</si>
  <si>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</si>
  <si>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</si>
  <si>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</si>
  <si>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</si>
  <si>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</si>
  <si>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</si>
  <si>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</si>
  <si>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</si>
  <si>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</si>
  <si>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</si>
  <si>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</si>
  <si>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</si>
  <si>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</si>
  <si>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</si>
  <si>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</si>
  <si>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</si>
  <si>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</si>
  <si>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</si>
  <si>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</si>
  <si>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</si>
  <si>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</si>
  <si>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</si>
  <si>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</si>
  <si>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</si>
  <si>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</si>
  <si>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</si>
  <si>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</si>
  <si>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</si>
  <si>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</si>
  <si>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</si>
  <si>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</si>
  <si>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</si>
  <si>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</si>
  <si>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</si>
  <si>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</si>
  <si>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</si>
  <si>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</si>
  <si>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</si>
  <si>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</si>
  <si>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</si>
  <si>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</si>
  <si>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</si>
  <si>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</si>
  <si>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</si>
  <si>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</si>
  <si>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</si>
  <si>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</si>
  <si>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</si>
  <si>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</si>
  <si>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</si>
  <si>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</si>
  <si>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</si>
  <si>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</si>
  <si>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</si>
  <si>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</si>
  <si>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</si>
  <si>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</si>
  <si>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</si>
  <si>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</si>
  <si>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</si>
  <si>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</si>
  <si>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</si>
  <si>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</si>
  <si>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</si>
  <si>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</si>
  <si>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</si>
  <si>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</si>
  <si>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</si>
  <si>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</si>
  <si>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</si>
  <si>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</si>
  <si>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</si>
  <si>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</si>
  <si>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</si>
  <si>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</si>
  <si>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</si>
  <si>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</si>
  <si>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</si>
  <si>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</si>
  <si>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</si>
  <si>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</si>
  <si>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</si>
  <si>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</si>
  <si>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</si>
  <si>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</si>
  <si>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</si>
  <si>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</si>
  <si>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</si>
  <si>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</si>
  <si>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</si>
  <si>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</si>
  <si>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</si>
  <si>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</si>
  <si>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</si>
  <si>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</si>
  <si>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</si>
  <si>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</si>
  <si>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</si>
  <si>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</si>
  <si>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</si>
  <si>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</si>
  <si>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</si>
  <si>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</si>
  <si>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</si>
  <si>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</si>
  <si>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</si>
  <si>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</si>
  <si>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</si>
  <si>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</si>
  <si>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</si>
  <si>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</si>
  <si>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</si>
  <si>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</si>
  <si>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</si>
  <si>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</si>
  <si>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</si>
  <si>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</si>
  <si>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</si>
  <si>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</si>
  <si>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</si>
  <si>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</si>
  <si>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</si>
  <si>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</si>
  <si>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</si>
  <si>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</si>
  <si>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</si>
  <si>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</si>
  <si>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</si>
  <si>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</si>
  <si>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</si>
  <si>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</si>
  <si>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</si>
  <si>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</si>
  <si>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</si>
  <si>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</si>
  <si>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</si>
  <si>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</si>
  <si>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</si>
  <si>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</si>
  <si>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</si>
  <si>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</si>
  <si>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</si>
  <si>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</si>
  <si>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</si>
  <si>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</si>
  <si>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</si>
  <si>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</si>
  <si>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</si>
  <si>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</si>
  <si>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</si>
  <si>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</si>
  <si>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</si>
  <si>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</si>
  <si>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</si>
  <si>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</si>
  <si>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</si>
  <si>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</si>
  <si>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</si>
  <si>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</si>
  <si>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</si>
  <si>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</si>
  <si>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</si>
  <si>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</si>
  <si>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</si>
  <si>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</si>
  <si>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</si>
  <si>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</si>
  <si>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</si>
  <si>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</si>
  <si>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</si>
  <si>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</si>
  <si>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</si>
  <si>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</si>
  <si>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</si>
  <si>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</si>
  <si>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</si>
  <si>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</si>
  <si>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</si>
  <si>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</si>
  <si>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</si>
  <si>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</si>
  <si>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</si>
  <si>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</si>
  <si>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</si>
  <si>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</si>
  <si>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</si>
  <si>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</si>
  <si>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</si>
  <si>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</si>
  <si>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</si>
  <si>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</si>
  <si>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</si>
  <si>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</si>
  <si>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</si>
  <si>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</si>
  <si>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</si>
  <si>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</si>
  <si>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</si>
  <si>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</si>
  <si>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</si>
  <si>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</si>
  <si>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</si>
  <si>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</si>
  <si>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</si>
  <si>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</si>
  <si>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</si>
  <si>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</si>
  <si>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</si>
  <si>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</si>
  <si>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</si>
  <si>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</si>
  <si>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</si>
  <si>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</si>
  <si>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</si>
  <si>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</si>
  <si>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</si>
  <si>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</si>
  <si>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</si>
  <si>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</si>
  <si>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</si>
  <si>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</si>
  <si>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</si>
  <si>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</si>
  <si>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</si>
  <si>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</si>
  <si>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</si>
  <si>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</si>
  <si>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</si>
  <si>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</si>
  <si>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</si>
  <si>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</si>
  <si>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</si>
  <si>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</si>
  <si>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</si>
  <si>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</si>
  <si>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</si>
  <si>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</si>
  <si>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</si>
  <si>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</si>
  <si>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</si>
  <si>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</si>
  <si>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</si>
  <si>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</si>
  <si>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</si>
  <si>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</si>
  <si>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</si>
  <si>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</si>
  <si>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</si>
  <si>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</si>
  <si>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</si>
  <si>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</si>
  <si>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</si>
  <si>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</si>
  <si>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</si>
  <si>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</si>
  <si>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</si>
  <si>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</si>
  <si>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</si>
  <si>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</si>
  <si>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</si>
  <si>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</si>
  <si>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</si>
  <si>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</si>
  <si>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</si>
  <si>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</si>
  <si>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</si>
  <si>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</si>
  <si>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</si>
  <si>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</si>
  <si>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</si>
  <si>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</si>
  <si>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</si>
  <si>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</si>
  <si>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</si>
  <si>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</si>
  <si>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</si>
  <si>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</si>
  <si>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</si>
  <si>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</si>
  <si>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</si>
  <si>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</si>
  <si>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</si>
  <si>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</si>
  <si>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</si>
  <si>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</si>
  <si>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</si>
  <si>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</si>
  <si>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</si>
  <si>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</si>
  <si>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</si>
  <si>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</si>
  <si>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</si>
  <si>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</si>
  <si>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</si>
  <si>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</si>
  <si>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</si>
  <si>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</si>
  <si>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</si>
  <si>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</si>
  <si>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</si>
  <si>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</si>
  <si>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</si>
  <si>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</si>
  <si>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</si>
  <si>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</si>
  <si>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</si>
  <si>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</si>
  <si>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</si>
  <si>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</si>
  <si>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</si>
  <si>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</si>
  <si>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</si>
  <si>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</si>
  <si>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</si>
  <si>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</si>
  <si>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</si>
  <si>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</si>
  <si>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</si>
  <si>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</si>
  <si>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</si>
  <si>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</si>
  <si>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</si>
  <si>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</si>
  <si>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</si>
  <si>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</si>
  <si>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</si>
  <si>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</si>
  <si>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</si>
  <si>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</si>
  <si>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</si>
  <si>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</si>
  <si>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</si>
  <si>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</si>
  <si>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</si>
  <si>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</si>
  <si>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</si>
  <si>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</si>
  <si>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</si>
  <si>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</si>
  <si>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</si>
  <si>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</si>
  <si>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</si>
  <si>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</si>
  <si>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</si>
  <si>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</si>
  <si>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</si>
  <si>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</si>
  <si>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</si>
  <si>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</si>
  <si>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</si>
  <si>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</si>
  <si>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</si>
  <si>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</si>
  <si>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</si>
  <si>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</si>
  <si>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</si>
  <si>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</si>
  <si>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</si>
  <si>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</si>
  <si>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</si>
  <si>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</si>
  <si>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</si>
  <si>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</si>
  <si>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</si>
  <si>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</si>
  <si>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</si>
  <si>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</si>
  <si>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</si>
  <si>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</si>
  <si>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</si>
  <si>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</si>
  <si>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</si>
  <si>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</si>
  <si>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</si>
  <si>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</si>
  <si>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</si>
  <si>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</si>
  <si>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</si>
  <si>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</si>
  <si>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</si>
  <si>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</si>
  <si>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</si>
  <si>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</si>
  <si>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</si>
  <si>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</si>
  <si>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</si>
  <si>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</si>
  <si>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</si>
  <si>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</si>
  <si>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</si>
  <si>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</si>
  <si>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</si>
  <si>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</si>
  <si>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</si>
  <si>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</si>
  <si>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</si>
  <si>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</si>
  <si>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</si>
  <si>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</si>
  <si>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</si>
  <si>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</si>
  <si>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</si>
  <si>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</si>
  <si>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</si>
  <si>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</si>
  <si>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</si>
  <si>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</si>
  <si>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</si>
  <si>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</si>
  <si>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</si>
  <si>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</si>
  <si>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</si>
  <si>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</si>
  <si>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</si>
  <si>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</si>
  <si>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</si>
  <si>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</si>
  <si>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</si>
  <si>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</si>
  <si>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</si>
  <si>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</si>
  <si>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</si>
  <si>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</si>
  <si>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</si>
  <si>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</si>
  <si>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</si>
  <si>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</si>
  <si>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</si>
  <si>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</si>
  <si>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</si>
  <si>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</si>
  <si>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</si>
  <si>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</si>
  <si>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</si>
  <si>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</si>
  <si>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</si>
  <si>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</si>
  <si>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</si>
  <si>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</si>
  <si>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</si>
  <si>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</si>
  <si>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</si>
  <si>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</si>
  <si>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</si>
  <si>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</si>
  <si>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</si>
  <si>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</si>
  <si>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</si>
  <si>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</si>
  <si>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</si>
  <si>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</si>
  <si>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</si>
  <si>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</si>
  <si>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</si>
  <si>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</si>
  <si>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</si>
  <si>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</si>
  <si>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</si>
  <si>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</si>
  <si>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</si>
  <si>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</si>
  <si>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</si>
  <si>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</si>
  <si>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</si>
  <si>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</si>
  <si>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</si>
  <si>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</si>
  <si>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</si>
  <si>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</si>
  <si>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</si>
  <si>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</si>
  <si>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</si>
  <si>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</si>
  <si>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</si>
  <si>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</si>
  <si>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</si>
  <si>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</si>
  <si>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</si>
  <si>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</si>
  <si>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</si>
  <si>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</si>
  <si>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</si>
  <si>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</si>
  <si>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</si>
  <si>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</si>
  <si>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</si>
  <si>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</si>
  <si>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</si>
  <si>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</si>
  <si>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</si>
  <si>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</si>
  <si>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</si>
  <si>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</si>
  <si>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</si>
  <si>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</si>
  <si>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</si>
  <si>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</si>
  <si>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</si>
  <si>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</si>
  <si>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</si>
  <si>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</si>
  <si>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</si>
  <si>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</si>
  <si>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</si>
  <si>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</si>
  <si>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</si>
  <si>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</si>
  <si>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</si>
  <si>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</si>
  <si>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</si>
  <si>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</si>
  <si>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</si>
  <si>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</si>
  <si>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</si>
  <si>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</si>
  <si>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</si>
  <si>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</si>
  <si>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</si>
  <si>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</si>
  <si>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</si>
  <si>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</si>
  <si>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</si>
  <si>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</si>
  <si>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</si>
  <si>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</si>
  <si>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</si>
  <si>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</si>
  <si>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</si>
  <si>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</si>
  <si>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</si>
  <si>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</si>
  <si>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</si>
  <si>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</si>
  <si>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</si>
  <si>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</si>
  <si>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</si>
  <si>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</si>
  <si>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</si>
  <si>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</si>
  <si>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</si>
  <si>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</si>
  <si>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</si>
  <si>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</si>
  <si>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</si>
  <si>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</si>
  <si>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</si>
  <si>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</si>
  <si>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</si>
  <si>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</si>
  <si>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</si>
  <si>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</si>
  <si>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</si>
  <si>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</si>
  <si>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</si>
  <si>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</si>
  <si>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</si>
  <si>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</si>
  <si>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</si>
  <si>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</si>
  <si>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</si>
  <si>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</si>
  <si>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</si>
  <si>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</si>
  <si>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</si>
  <si>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</si>
  <si>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</si>
  <si>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</si>
  <si>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</si>
  <si>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</si>
  <si>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</si>
  <si>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</si>
  <si>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</si>
  <si>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</si>
  <si>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</si>
  <si>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</si>
  <si>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</si>
  <si>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</si>
  <si>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</si>
  <si>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</si>
  <si>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</si>
  <si>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</si>
  <si>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</si>
  <si>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</si>
  <si>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</si>
  <si>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</si>
  <si>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</si>
  <si>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</si>
  <si>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</si>
  <si>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</si>
  <si>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</si>
  <si>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</si>
  <si>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</si>
  <si>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</si>
  <si>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</si>
  <si>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</si>
  <si>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</si>
  <si>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</si>
  <si>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</si>
  <si>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</si>
  <si>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</si>
  <si>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</si>
  <si>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</si>
  <si>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</si>
  <si>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</si>
  <si>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</si>
  <si>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</si>
  <si>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</si>
  <si>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</si>
  <si>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</si>
  <si>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</si>
  <si>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</si>
  <si>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</si>
  <si>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</si>
  <si>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</si>
  <si>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</si>
  <si>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</si>
  <si>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</si>
  <si>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</si>
  <si>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</si>
  <si>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</si>
  <si>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</si>
  <si>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</si>
  <si>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</si>
  <si>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</si>
  <si>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</si>
  <si>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</si>
  <si>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</si>
  <si>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</si>
  <si>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</si>
  <si>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</si>
  <si>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</si>
  <si>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</si>
  <si>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</si>
  <si>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</si>
  <si>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</si>
  <si>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</si>
  <si>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</si>
  <si>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</si>
  <si>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</si>
  <si>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</si>
  <si>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</si>
  <si>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</si>
  <si>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</si>
  <si>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</si>
  <si>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</si>
  <si>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</si>
  <si>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</si>
  <si>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</si>
  <si>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</si>
  <si>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</si>
  <si>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</si>
  <si>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</si>
  <si>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</si>
  <si>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</si>
  <si>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</si>
  <si>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</si>
  <si>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</si>
  <si>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</si>
  <si>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</si>
  <si>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</si>
  <si>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</si>
  <si>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</si>
  <si>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</si>
  <si>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</si>
  <si>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</si>
  <si>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</si>
  <si>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</si>
  <si>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</si>
  <si>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</si>
  <si>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</si>
  <si>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</si>
  <si>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</si>
  <si>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</si>
  <si>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</si>
  <si>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</si>
  <si>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</si>
  <si>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</si>
  <si>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</si>
  <si>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</si>
  <si>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</si>
  <si>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</si>
  <si>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</si>
  <si>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</si>
  <si>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</si>
  <si>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</si>
  <si>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</si>
  <si>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</si>
  <si>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</si>
  <si>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</si>
  <si>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</si>
  <si>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</si>
  <si>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</si>
  <si>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</si>
  <si>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</si>
  <si>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</si>
  <si>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</si>
  <si>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</si>
  <si>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</si>
  <si>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</si>
  <si>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</si>
  <si>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</si>
  <si>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</si>
  <si>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</si>
  <si>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</si>
  <si>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</si>
  <si>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</si>
  <si>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</si>
  <si>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</si>
  <si>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</si>
  <si>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</si>
  <si>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</si>
  <si>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</si>
  <si>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</si>
  <si>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</si>
  <si>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</si>
  <si>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</si>
  <si>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</si>
  <si>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</si>
  <si>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</si>
  <si>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</si>
  <si>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</si>
  <si>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</si>
  <si>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</si>
  <si>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</si>
  <si>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</si>
  <si>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</si>
  <si>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</si>
  <si>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</si>
  <si>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</si>
  <si>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</si>
  <si>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</si>
  <si>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</si>
  <si>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</si>
  <si>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</si>
  <si>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</si>
  <si>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</si>
  <si>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</si>
  <si>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</si>
  <si>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</si>
  <si>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</si>
  <si>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</si>
  <si>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</si>
  <si>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</si>
  <si>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</si>
  <si>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</si>
  <si>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</si>
  <si>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</si>
  <si>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</si>
  <si>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</si>
  <si>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</si>
  <si>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</si>
  <si>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</si>
  <si>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</si>
  <si>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</si>
  <si>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</si>
  <si>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</si>
  <si>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</si>
  <si>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</si>
  <si>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</si>
  <si>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</si>
  <si>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</si>
  <si>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</si>
  <si>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</si>
  <si>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</si>
  <si>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</si>
  <si>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</si>
  <si>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</si>
  <si>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</si>
  <si>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</si>
  <si>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</si>
  <si>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</si>
  <si>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</si>
  <si>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</si>
  <si>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</si>
  <si>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</si>
  <si>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</si>
  <si>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</si>
  <si>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</si>
  <si>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</si>
  <si>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</si>
  <si>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</si>
  <si>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</si>
  <si>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</si>
  <si>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</si>
  <si>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</si>
  <si>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</si>
  <si>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</si>
  <si>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</si>
  <si>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</si>
  <si>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</si>
  <si>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</si>
  <si>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</si>
  <si>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</si>
  <si>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</si>
  <si>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</si>
  <si>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</si>
  <si>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</si>
  <si>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</si>
  <si>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</si>
  <si>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</si>
  <si>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</si>
  <si>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</si>
  <si>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</si>
  <si>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</si>
  <si>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</si>
  <si>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</si>
  <si>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</si>
  <si>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</si>
  <si>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</si>
  <si>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</si>
  <si>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</si>
  <si>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</si>
  <si>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</si>
  <si>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</si>
  <si>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</si>
  <si>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</si>
  <si>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</si>
  <si>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</si>
  <si>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</si>
  <si>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</si>
  <si>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</si>
  <si>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</si>
  <si>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</si>
  <si>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</si>
  <si>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</si>
  <si>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</si>
  <si>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</si>
  <si>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</si>
  <si>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</si>
  <si>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</si>
  <si>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</si>
  <si>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</si>
  <si>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</si>
  <si>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</si>
  <si>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</si>
  <si>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</si>
  <si>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</si>
  <si>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</si>
  <si>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</si>
  <si>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</si>
  <si>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</si>
  <si>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</si>
  <si>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</si>
  <si>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</si>
  <si>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</si>
  <si>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</si>
  <si>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</si>
  <si>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</si>
  <si>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</si>
  <si>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</si>
  <si>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</si>
  <si>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</si>
  <si>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</si>
  <si>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</si>
  <si>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</si>
  <si>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</si>
  <si>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</si>
  <si>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</si>
  <si>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</si>
  <si>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</si>
  <si>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</si>
  <si>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</si>
  <si>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</si>
  <si>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</si>
  <si>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</si>
  <si>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</si>
  <si>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</si>
  <si>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</si>
  <si>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</si>
  <si>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</si>
  <si>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</si>
  <si>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</si>
  <si>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</si>
  <si>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</si>
  <si>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</si>
  <si>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</si>
  <si>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</si>
  <si>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</si>
  <si>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</si>
  <si>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</si>
  <si>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</si>
  <si>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</si>
  <si>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</si>
  <si>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</si>
  <si>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</si>
  <si>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</si>
  <si>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</si>
  <si>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</si>
  <si>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</si>
  <si>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</si>
  <si>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</si>
  <si>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</si>
  <si>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</si>
  <si>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</si>
  <si>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</si>
  <si>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</si>
  <si>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</si>
  <si>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</si>
  <si>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</si>
  <si>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</si>
  <si>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PCM-20251119-00000599</t>
  </si>
  <si>
    <t>team moved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</si>
  <si>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</si>
  <si>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</si>
  <si>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</si>
  <si>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</si>
  <si>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</si>
  <si>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</si>
  <si>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</si>
  <si>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</si>
  <si>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</si>
  <si>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</si>
  <si>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</si>
  <si>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</si>
  <si>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</si>
  <si>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</si>
  <si>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</si>
  <si>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</si>
  <si>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</si>
  <si>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</si>
  <si>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</si>
  <si>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</si>
  <si>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</si>
  <si>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</si>
  <si>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</si>
  <si>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</si>
  <si>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</si>
  <si>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</si>
  <si>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</si>
  <si>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</si>
  <si>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</si>
  <si>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</si>
  <si>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</si>
  <si>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</si>
  <si>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</si>
  <si>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</si>
  <si>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</si>
  <si>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</si>
  <si>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</si>
  <si>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</si>
  <si>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</si>
  <si>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</si>
  <si>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</si>
  <si>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</si>
  <si>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</si>
  <si>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</si>
  <si>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</si>
  <si>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</si>
  <si>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</si>
  <si>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</si>
  <si>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</si>
  <si>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</si>
  <si>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</si>
  <si>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</si>
  <si>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</si>
  <si>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</si>
  <si>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</si>
  <si>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</si>
  <si>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</si>
  <si>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</si>
  <si>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</si>
  <si>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</si>
  <si>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</si>
  <si>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</si>
  <si>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</si>
  <si>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</si>
  <si>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</si>
  <si>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</si>
  <si>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</si>
  <si>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</si>
  <si>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</si>
  <si>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</si>
  <si>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</si>
  <si>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</si>
  <si>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</si>
  <si>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</si>
  <si>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</si>
  <si>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</si>
  <si>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</si>
  <si>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</si>
  <si>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</si>
  <si>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</si>
  <si>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</si>
  <si>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</si>
  <si>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PCM-20251119-00000593</t>
  </si>
  <si>
    <t>ETA 50 min</t>
  </si>
  <si>
    <t xml:space="preserve"> PCM-20250215-00000830 </t>
  </si>
  <si>
    <t>LTE site still down and  site located in aramco area access issue need special permission</t>
  </si>
  <si>
    <t>PCM-20251119-00000083</t>
  </si>
  <si>
    <t>access issue, site located in family building and owner phone closed</t>
  </si>
  <si>
    <t>PCM-20251119-00000552</t>
  </si>
  <si>
    <t>50 mins</t>
  </si>
  <si>
    <t>PCM-20251119-00000566</t>
  </si>
  <si>
    <t>Access Issue, Site Located in military base area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</si>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</sst>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7" totalsRowShown="0" headerRowDxfId="48" dataDxfId="47" headerRowBorderDxfId="45" tableBorderDxfId="46" totalsRowBorderDxfId="44">
  <autoFilter ref="A1:L4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317.45720613426238</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21063</v>
      </c>
      <c r="E3" s="130" t="s">
        <v>39021</v>
      </c>
      <c r="F3" s="127">
        <v>45980.360185185185</v>
      </c>
      <c r="G3" s="131">
        <f ca="1">IFERROR(NOW()-F3,"")</f>
        <v>4.5446875003108289E-2</v>
      </c>
      <c r="H3" s="127">
        <v>45980.354467592595</v>
      </c>
      <c r="I3" s="129" t="str">
        <f>IFERROR(VLOOKUP(D3,DB!A:F,6,0),"")</f>
        <v>SCECO</v>
      </c>
      <c r="J3" s="129" t="str">
        <f>IFERROR(VLOOKUP(D3,DB!A:G,7,0),"")</f>
        <v>Vandalized</v>
      </c>
      <c r="K3" s="132" t="s">
        <v>39024</v>
      </c>
      <c r="L3" s="133" t="str">
        <f>IFERROR(VLOOKUP(D3,DB!A:I,9,0),"")</f>
        <v>Latis</v>
      </c>
    </row>
    <row r="4" spans="1:15" ht="15" customHeight="1">
      <c r="A4" s="128"/>
      <c r="B4" s="129" t="str">
        <f>IFERROR(VLOOKUP(D9,DB!A:K,11,0),"")</f>
        <v/>
      </c>
      <c r="C4" s="129"/>
      <c r="D4" s="129"/>
      <c r="E4" s="130"/>
      <c r="F4" s="127"/>
      <c r="G4" s="131">
        <f ca="1">IFERROR(NOW()-F4,"")</f>
        <v>45980.405632060189</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45980.405632060189</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45980.405632060189</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45980.405632060189</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45980.405632060189</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45980.405632060189</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45980.405632060189</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45980.405632060189</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45980.405632060189</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45980.405632060189</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45980.405632060189</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45980.405632060189</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45980.405632060189</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45980.405632060189</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45980.405632060189</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45980.405632060189</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45980.405632060189</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45980.405632060189</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45980.405632060189</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45980.405632060189</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45980.405632060189</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45980.405632060189</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45980.405632060189</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45980.405632060189</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45980.405632060189</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45980.405632060189</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45980.405632060189</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45980.405632060189</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45980.405632060189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45980.405632060189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45980.405632060189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45980.405632060189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45980.405632060189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45980.405632060189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45980.405632060189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45980.405632060189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45980.405632060189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45980.405632060189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45980.405632060189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45980.405632060189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45980.405632060189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45980.405632060189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45980.405632060189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45980.405632060189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45980.405632060189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45980.405632060189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45980.405632060189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45980.405632060189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45980.405632060189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45980.405632060189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45980.405632060189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45980.405632060189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45980.405632060189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45980.405632060189</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A3CEC4C-6198-4589-9888-7F06EE2DD6D8}"/>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tabSelected="1" workbookViewId="0">
      <pane ySplit="1" topLeftCell="A2"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155.40579409722704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24607</v>
      </c>
      <c r="E4" s="84" t="s">
        <v>39021</v>
      </c>
      <c r="F4" s="103">
        <v>45980.354432870372</v>
      </c>
      <c r="G4" s="104">
        <f ca="1">IFERROR(NOW()-F4,"-")</f>
        <v>5.1199189816543367E-2</v>
      </c>
      <c r="H4" s="103">
        <v>45980.34957175926</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45980.405632060189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45980.405632060189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R2</v>
      </c>
      <c r="C7" s="18"/>
      <c r="D7" s="18" t="s">
        <v>26282</v>
      </c>
      <c r="E7" s="102"/>
      <c r="F7" s="103"/>
      <c r="G7" s="104">
        <f ca="1">IFERROR(NOW()-F7,"-")</f>
        <v>45980.405632060189</v>
      </c>
      <c r="H7" s="103"/>
      <c r="I7" s="18" t="str">
        <f>IFERROR(VLOOKUP(D7,DB!A:F,6,0),"")</f>
        <v>SCECO</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45980.405632060189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45980.405632060189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45980.405632060189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45980.405632060189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45980.405632060189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45980.405632060189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45980.405632060189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45980.405632060189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45980.405632060189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45980.405632060189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45980.405632060189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45980.405632060189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45980.405632060189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45980.405632060189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45980.405632060189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45980.405632060189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45980.405632060189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45980.405632060189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45980.405632060189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45980.405632060189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45980.405632060189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45980.405632060189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45980.405632060189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45980.405632060189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45980.405632060189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45980.405632060189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45980.405632060189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45980.405632060189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45980.405632060189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45980.405632060189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45980.405632060189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45980.405632060189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45980.405632060189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45980.405632060189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45980.405632060189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45980.405632060189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45980.405632060189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45980.405632060189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45980.405632060189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45980.405632060189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45980.405632060189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45980.405632060189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45980.405632060189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45980.405632060189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45980.405632060189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45980.405632060189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45980.405632060189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45980.405632060189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45980.405632060189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45980.405632060189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45980.405632060189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45980.405632060189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45980.405632060189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45980.405632060189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45980.405632060189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45980.405632060189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45980.405632060189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45980.405632060189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45980.405632060189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45980.405632060189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45980.405632060189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45980.405632060189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45980.405632060189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45980.405632060189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45980.405632060189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45980.405632060189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45980.405632060189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45980.405632060189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45980.405632060189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45980.405632060189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45980.405632060189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45980.405632060189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45980.405632060189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45980.405632060189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45980.405632060189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45980.405632060189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45980.405632060189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45980.405632060189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45980.405632060189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45980.405632060189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45980.405632060189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45980.405632060189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45980.405632060189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45980.405632060189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45980.405632060189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45980.405632060189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45980.405632060189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45980.405632060189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45980.405632060189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45980.405632060189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45980.405632060189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45980.405632060189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45980.405632060189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45980.405632060189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45980.405632060189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45980.405632060189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45980.405632060189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45980.405632060189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45980.405632060189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45980.405632060189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45980.405632060189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45980.405632060189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45980.405632060189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45980.405632060189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45980.405632060189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45980.405632060189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45980.405632060189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45980.405632060189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45980.405632060189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45980.405632060189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45980.405632060189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45980.405632060189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45980.405632060189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45980.405632060189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45980.405632060189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45980.405632060189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45980.405632060189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45980.405632060189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45980.405632060189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45980.405632060189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45980.405632060189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45980.405632060189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45980.405632060189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45980.405632060189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45980.405632060189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45980.405632060189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45980.405632060189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45980.405632060189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45980.405632060189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45980.405632060189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45980.405632060189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45980.405632060189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45980.405632060189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45980.405632060189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45980.405632060189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45980.405632060189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45980.405632060189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45980.405632060189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45980.405632060189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45980.405632060189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45980.405632060189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45980.405632060189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45980.405632060189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45980.405632060189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45980.405632060189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45980.405632060189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45980.405632060189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45980.405632060189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45980.405632060189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45980.405632060189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45980.405632060189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45980.405632060189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45980.405632060189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45980.405632060189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45980.405632060189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45980.405632060189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45980.405632060189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45980.405632060189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45980.405632060189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45980.405632060189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45980.405632060189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45980.405632060189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45980.405632060189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45980.405632060189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45980.405632060189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45980.405632060189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45980.405632060189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45980.405632060189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45980.405632060189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45980.405632060189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45980.405632060189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45980.405632060189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45980.405632060189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45980.405632060189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45980.405632060189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45980.405632060189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45980.405632060189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45980.405632060189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45980.405632060189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45980.405632060189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45980.405632060189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45980.405632060189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45980.405632060189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45980.405632060189</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45980.405632060189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45980.405632060189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45980.405632060189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45980.405632060189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45980.405632060189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45980.405632060189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45980.405632060189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45980.405632060189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45980.405632060189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45980.405632060189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45980.405632060189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45980.405632060189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45980.405632060189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45980.405632060189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45980.405632060189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45980.405632060189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45980.405632060189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45980.405632060189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45980.405632060189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45980.405632060189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45980.405632060189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45980.405632060189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45980.405632060189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45980.405632060189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45980.405632060189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45980.405632060189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45980.405632060189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45980.405632060189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45980.405632060189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45980.405632060189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45980.405632060189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45980.405632060189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45980.405632060189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45980.405632060189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45980.405632060189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45980.405632060189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45980.405632060189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45980.405632060189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45980.405632060189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45980.405632060189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45980.405632060189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45980.405632060189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45980.405632060189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45980.405632060189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45980.405632060189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45980.405632060189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45980.405632060189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45980.405632060189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45980.405632060189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45980.405632060189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45980.405632060189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45980.405632060189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45980.405632060189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45980.405632060189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45980.405632060189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45980.405632060189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45980.405632060189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45980.405632060189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45980.405632060189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45980.405632060189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45980.405632060189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45980.405632060189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45980.405632060189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45980.405632060189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45980.405632060189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45980.405632060189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45980.405632060189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45980.405632060189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45980.405632060189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45980.405632060189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45980.405632060189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45980.405632060189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45980.405632060189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45980.405632060189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45980.405632060189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45980.405632060189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45980.405632060189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45980.405632060189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45980.405632060189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45980.405632060189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45980.405632060189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45980.405632060189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45980.405632060189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45980.405632060189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45980.405632060189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45980.405632060189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45980.405632060189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45980.405632060189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45980.405632060189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45980.405632060189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45980.405632060189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45980.405632060189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45980.405632060189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45980.405632060189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45980.405632060189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45980.405632060189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45980.405632060189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45980.405632060189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45980.405632060189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45980.405632060189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45980.405632060189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45980.405632060189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45980.405632060189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45980.405632060189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45980.405632060189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45980.405632060189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45980.405632060189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45980.405632060189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45980.405632060189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45980.405632060189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45980.405632060189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45980.405632060189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45980.405632060189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45980.405632060189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45980.405632060189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45980.405632060189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45980.405632060189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45980.405632060189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45980.405632060189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45980.405632060189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45980.405632060189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45980.405632060189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45980.405632060189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45980.405632060189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45980.405632060189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45980.405632060189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45980.405632060189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45980.405632060189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45980.405632060189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45980.405632060189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45980.405632060189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45980.405632060189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45980.405632060189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45980.405632060189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45980.405632060189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45980.405632060189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45980.405632060189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45980.405632060189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45980.405632060189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45980.405632060189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45980.405632060189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45980.405632060189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45980.405632060189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45980.405632060189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45980.405632060189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45980.405632060189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45980.405632060189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45980.405632060189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45980.405632060189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45980.405632060189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45980.405632060189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45980.405632060189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45980.405632060189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45980.405632060189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45980.405632060189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45980.405632060189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45980.405632060189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45980.405632060189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45980.405632060189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45980.405632060189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45980.405632060189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45980.405632060189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45980.405632060189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45980.405632060189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45980.405632060189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45980.405632060189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45980.405632060189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45980.405632060189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45980.405632060189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45980.405632060189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45980.405632060189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45980.405632060189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45980.405632060189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45980.405632060189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45980.405632060189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45980.405632060189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45980.405632060189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45980.405632060189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45980.405632060189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45980.405632060189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45980.405632060189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45980.405632060189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45980.405632060189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45980.405632060189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45980.405632060189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45980.405632060189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45980.405632060189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45980.405632060189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45980.405632060189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45980.405632060189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45980.405632060189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45980.405632060189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45980.405632060189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45980.405632060189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45980.405632060189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45980.405632060189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45980.405632060189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45980.405632060189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45980.405632060189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45980.405632060189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45980.405632060189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45980.405632060189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45980.405632060189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45980.405632060189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45980.405632060189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45980.405632060189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45980.405632060189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45980.405632060189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45980.405632060189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45980.405632060189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45980.405632060189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45980.405632060189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45980.405632060189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45980.405632060189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45980.405632060189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45980.405632060189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45980.405632060189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45980.405632060189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45980.405632060189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45980.405632060189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45980.405632060189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45980.405632060189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45980.405632060189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45980.405632060189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45980.405632060189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45980.405632060189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45980.405632060189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45980.405632060189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45980.405632060189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45980.405632060189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45980.405632060189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45980.405632060189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45980.405632060189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45980.405632060189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45980.405632060189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45980.405632060189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45980.405632060189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45980.405632060189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45980.405632060189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45980.405632060189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45980.405632060189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45980.405632060189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45980.405632060189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45980.405632060189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45980.405632060189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45980.405632060189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45980.405632060189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45980.405632060189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45980.405632060189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45980.405632060189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45980.405632060189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45980.405632060189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45980.405632060189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45980.405632060189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45980.405632060189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45980.405632060189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45980.405632060189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45980.405632060189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45980.405632060189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45980.405632060189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45980.405632060189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45980.405632060189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45980.405632060189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45980.405632060189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45980.405632060189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45980.405632060189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45980.405632060189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45980.405632060189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45980.405632060189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45980.405632060189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45980.405632060189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45980.405632060189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45980.405632060189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45980.405632060189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45980.405632060189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45980.405632060189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45980.405632060189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45980.405632060189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45980.405632060189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45980.405632060189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45980.405632060189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45980.405632060189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45980.405632060189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45980.405632060189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45980.405632060189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45980.405632060189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45980.405632060189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45980.405632060189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45980.405632060189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45980.405632060189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45980.405632060189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45980.405632060189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45980.405632060189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45980.405632060189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45980.405632060189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45980.405632060189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45980.405632060189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45980.405632060189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45980.405632060189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45980.405632060189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45980.405632060189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45980.405632060189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45980.405632060189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45980.405632060189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45980.405632060189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45980.405632060189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45980.405632060189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45980.405632060189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45980.405632060189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45980.405632060189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45980.405632060189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45980.405632060189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45980.405632060189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45980.405632060189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45980.405632060189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45980.405632060189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45980.405632060189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45980.405632060189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45980.405632060189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45980.405632060189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45980.405632060189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45980.405632060189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45980.405632060189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45980.405632060189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45980.405632060189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45980.405632060189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45980.405632060189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45980.405632060189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45980.405632060189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45980.405632060189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45980.405632060189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45980.405632060189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45980.405632060189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45980.405632060189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45980.405632060189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45980.405632060189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45980.405632060189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45980.405632060189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45980.405632060189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45980.405632060189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45980.405632060189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45980.405632060189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45980.405632060189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45980.405632060189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45980.405632060189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45980.405632060189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45980.405632060189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45980.405632060189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45980.405632060189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45980.405632060189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45980.405632060189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45980.405632060189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45980.405632060189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45980.405632060189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45980.405632060189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45980.405632060189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45980.405632060189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45980.405632060189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45980.405632060189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45980.405632060189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45980.405632060189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45980.405632060189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45980.405632060189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45980.405632060189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45980.405632060189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45980.405632060189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45980.405632060189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45980.405632060189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45980.405632060189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45980.405632060189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45980.405632060189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45980.405632060189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45980.405632060189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45980.405632060189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45980.405632060189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45980.405632060189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45980.405632060189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45980.405632060189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45980.405632060189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45980.405632060189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45980.405632060189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45980.405632060189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45980.405632060189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45980.405632060189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45980.405632060189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45980.405632060189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45980.405632060189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45980.405632060189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45980.405632060189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45980.405632060189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45980.405632060189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45980.405632060189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45980.405632060189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45980.405632060189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45980.405632060189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45980.405632060189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45980.405632060189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45980.405632060189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45980.405632060189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45980.405632060189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45980.405632060189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45980.405632060189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45980.405632060189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45980.405632060189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45980.405632060189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45980.405632060189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45980.405632060189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45980.405632060189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45980.405632060189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45980.405632060189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45980.405632060189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45980.405632060189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45980.405632060189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45980.405632060189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45980.405632060189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45980.405632060189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45980.405632060189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45980.405632060189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45980.405632060189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45980.405632060189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45980.405632060189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45980.405632060189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45980.405632060189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45980.405632060189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45980.405632060189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45980.405632060189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45980.405632060189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45980.405632060189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45980.405632060189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45980.405632060189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45980.405632060189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45980.405632060189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45980.405632060189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45980.405632060189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45980.405632060189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45980.405632060189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45980.405632060189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45980.405632060189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45980.405632060189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45980.405632060189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45980.405632060189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45980.405632060189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45980.405632060189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45980.405632060189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45980.405632060189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45980.405632060189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45980.405632060189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45980.405632060189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45980.405632060189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45980.405632060189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45980.405632060189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45980.405632060189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45980.405632060189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45980.405632060189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45980.405632060189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45980.405632060189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45980.405632060189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45980.405632060189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45980.405632060189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45980.405632060189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45980.405632060189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45980.405632060189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45980.405632060189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45980.405632060189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45980.405632060189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45980.405632060189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45980.405632060189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45980.405632060189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45980.405632060189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45980.405632060189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45980.405632060189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45980.405632060189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45980.405632060189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45980.405632060189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45980.405632060189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45980.405632060189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45980.405632060189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45980.405632060189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45980.405632060189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45980.405632060189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45980.405632060189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45980.405632060189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45980.405632060189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45980.405632060189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45980.405632060189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45980.405632060189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45980.405632060189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45980.405632060189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45980.405632060189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45980.405632060189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45980.405632060189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45980.405632060189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45980.405632060189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45980.405632060189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45980.405632060189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45980.405632060189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45980.405632060189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45980.405632060189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45980.405632060189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45980.405632060189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45980.405632060189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45980.405632060189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45980.405632060189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45980.405632060189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45980.405632060189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45980.405632060189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45980.405632060189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45980.405632060189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45980.405632060189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45980.405632060189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45980.405632060189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45980.405632060189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45980.405632060189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45980.405632060189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45980.405632060189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45980.405632060189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45980.405632060189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45980.405632060189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45980.405632060189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45980.405632060189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45980.405632060189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45980.405632060189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45980.405632060189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45980.405632060189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45980.405632060189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45980.405632060189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45980.405632060189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45980.405632060189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45980.405632060189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45980.405632060189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45980.405632060189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45980.405632060189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45980.405632060189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45980.405632060189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45980.405632060189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45980.405632060189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45980.405632060189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45980.405632060189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45980.405632060189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45980.405632060189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45980.405632060189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45980.405632060189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45980.405632060189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45980.405632060189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45980.405632060189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45980.405632060189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45980.405632060189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45980.405632060189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45980.405632060189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45980.405632060189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45980.405632060189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45980.405632060189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45980.405632060189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45980.405632060189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45980.405632060189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45980.405632060189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45980.405632060189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45980.405632060189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45980.405632060189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45980.405632060189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45980.405632060189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45980.405632060189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45980.405632060189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45980.405632060189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45980.405632060189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45980.405632060189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45980.405632060189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45980.405632060189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45980.405632060189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45980.405632060189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45980.405632060189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45980.405632060189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45980.405632060189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45980.405632060189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45980.405632060189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45980.405632060189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45980.405632060189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45980.405632060189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45980.405632060189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45980.405632060189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45980.405632060189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45980.405632060189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45980.405632060189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45980.405632060189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45980.405632060189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45980.405632060189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45980.405632060189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45980.405632060189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45980.405632060189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45980.405632060189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45980.405632060189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45980.405632060189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45980.405632060189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45980.405632060189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45980.405632060189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45980.405632060189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45980.405632060189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45980.405632060189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45980.405632060189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45980.405632060189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45980.405632060189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45980.405632060189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45980.405632060189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45980.405632060189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45980.405632060189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45980.405632060189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45980.405632060189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45980.405632060189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45980.405632060189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45980.405632060189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45980.405632060189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45980.405632060189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45980.405632060189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45980.405632060189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45980.405632060189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45980.405632060189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45980.405632060189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45980.405632060189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45980.405632060189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45980.405632060189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45980.405632060189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45980.405632060189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45980.405632060189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45980.405632060189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45980.405632060189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45980.405632060189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45980.405632060189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45980.405632060189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45980.405632060189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45980.405632060189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45980.405632060189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45980.405632060189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45980.405632060189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45980.405632060189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45980.405632060189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45980.405632060189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45980.405632060189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45980.405632060189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45980.405632060189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45980.405632060189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45980.405632060189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45980.405632060189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45980.405632060189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45980.405632060189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45980.405632060189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45980.405632060189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45980.405632060189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45980.405632060189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45980.405632060189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45980.405632060189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45980.405632060189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45980.405632060189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45980.405632060189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45980.405632060189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45980.405632060189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45980.405632060189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45980.405632060189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45980.405632060189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45980.405632060189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45980.405632060189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45980.405632060189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45980.405632060189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45980.405632060189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45980.405632060189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45980.405632060189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45980.405632060189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45980.405632060189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45980.405632060189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45980.405632060189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45980.405632060189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45980.405632060189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45980.405632060189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45980.405632060189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45980.405632060189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45980.405632060189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45980.405632060189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45980.405632060189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45980.405632060189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45980.405632060189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45980.405632060189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45980.405632060189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45980.405632060189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45980.405632060189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45980.405632060189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45980.405632060189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45980.405632060189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45980.405632060189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45980.405632060189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45980.405632060189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45980.405632060189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45980.405632060189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45980.405632060189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45980.405632060189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45980.405632060189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45980.405632060189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45980.405632060189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45980.405632060189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45980.405632060189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45980.405632060189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45980.405632060189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45980.405632060189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45980.405632060189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45980.405632060189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45980.405632060189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45980.405632060189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45980.405632060189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45980.405632060189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45980.405632060189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45980.405632060189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45980.405632060189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45980.405632060189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45980.405632060189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45980.405632060189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45980.405632060189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45980.405632060189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45980.405632060189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45980.405632060189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45980.405632060189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45980.405632060189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45980.405632060189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45980.405632060189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45980.405632060189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45980.405632060189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45980.405632060189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45980.405632060189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45980.405632060189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45980.405632060189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45980.405632060189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45980.405632060189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45980.405632060189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45980.405632060189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45980.405632060189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45980.405632060189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45980.405632060189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45980.405632060189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45980.405632060189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45980.405632060189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45980.405632060189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45980.405632060189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45980.405632060189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45980.405632060189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45980.405632060189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45980.405632060189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45980.405632060189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45980.405632060189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45980.405632060189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45980.405632060189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45980.405632060189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45980.405632060189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45980.405632060189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45980.405632060189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45980.405632060189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45980.405632060189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45980.405632060189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45980.405632060189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45980.405632060189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45980.405632060189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45980.405632060189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45980.405632060189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45980.405632060189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45980.405632060189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45980.405632060189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45980.405632060189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45980.405632060189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45980.405632060189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45980.405632060189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45980.405632060189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45980.405632060189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45980.405632060189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45980.405632060189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45980.405632060189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45980.405632060189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45980.405632060189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45980.405632060189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45980.405632060189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45980.405632060189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45980.405632060189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45980.405632060189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45980.405632060189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45980.405632060189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45980.405632060189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45980.405632060189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45980.405632060189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45980.405632060189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45980.405632060189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45980.405632060189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45980.405632060189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45980.405632060189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45980.405632060189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45980.405632060189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45980.405632060189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45980.405632060189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45980.405632060189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45980.405632060189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45980.405632060189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45980.405632060189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45980.405632060189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45980.405632060189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45980.405632060189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45980.405632060189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45980.405632060189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45980.405632060189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45980.405632060189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45980.405632060189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45980.405632060189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45980.405632060189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45980.405632060189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45980.405632060189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45980.405632060189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45980.405632060189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45980.405632060189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45980.405632060189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45980.405632060189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45980.405632060189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45980.405632060189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45980.405632060189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45980.405632060189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45980.405632060189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45980.405632060189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45980.405632060189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45980.405632060189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45980.405632060189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45980.405632060189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45980.405632060189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45980.405632060189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45980.405632060189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45980.405632060189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45980.405632060189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45980.405632060189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45980.405632060189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45980.405632060189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45980.405632060189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45980.405632060189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45980.405632060189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45980.405632060189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45980.405632060189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45980.405632060189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45980.405632060189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45980.405632060189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45980.405632060189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45980.405632060189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45980.405632060189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45980.405632060189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45980.405632060189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45980.405632060189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45980.405632060189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45980.405632060189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45980.405632060189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45980.405632060189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45980.405632060189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45980.405632060189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45980.405632060189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45980.405632060189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45980.405632060189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45980.405632060189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45980.405632060189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45980.405632060189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45980.405632060189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45980.405632060189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45980.405632060189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45980.405632060189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45980.405632060189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45980.405632060189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45980.405632060189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45980.405632060189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45980.405632060189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45980.405632060189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45980.405632060189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45980.405632060189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45980.405632060189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45980.405632060189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45980.405632060189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45980.405632060189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45980.405632060189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45980.405632060189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45980.405632060189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45980.405632060189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45980.405632060189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45980.405632060189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45980.405632060189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45980.405632060189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45980.405632060189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45980.405632060189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45980.405632060189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45980.405632060189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45980.405632060189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45980.405632060189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45980.405632060189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45980.405632060189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45980.405632060189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45980.405632060189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45980.405632060189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45980.405632060189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45980.405632060189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45980.405632060189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45980.405632060189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45980.405632060189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45980.405632060189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45980.405632060189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45980.405632060189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45980.405632060189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45980.405632060189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45980.405632060189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45980.405632060189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45980.405632060189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45980.405632060189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45980.405632060189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45980.405632060189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45980.405632060189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45980.405632060189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45980.405632060189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45980.405632060189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45980.405632060189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45980.405632060189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45980.405632060189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45980.405632060189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45980.405632060189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45980.405632060189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45980.405632060189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45980.405632060189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45980.405632060189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45980.405632060189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45980.405632060189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45980.405632060189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45980.405632060189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45980.405632060189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45980.405632060189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45980.405632060189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45980.405632060189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45980.405632060189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45980.405632060189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45980.405632060189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45980.405632060189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45980.405632060189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45980.405632060189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45980.405632060189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45980.405632060189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45980.405632060189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45980.405632060189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45980.405632060189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45980.405632060189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45980.405632060189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45980.405632060189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45980.405632060189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45980.405632060189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45980.405632060189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45980.405632060189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45980.405632060189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45980.405632060189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45980.405632060189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45980.405632060189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45980.405632060189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45980.405632060189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45980.405632060189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45980.405632060189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45980.405632060189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45980.405632060189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45980.405632060189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45980.405632060189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45980.405632060189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45980.405632060189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45980.405632060189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45980.405632060189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45980.405632060189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45980.405632060189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45980.405632060189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45980.405632060189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45980.405632060189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45980.405632060189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45980.405632060189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45980.405632060189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45980.405632060189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45980.405632060189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45980.405632060189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45980.405632060189</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7"/>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276.92491446759232</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36966</v>
      </c>
      <c r="E3" s="94" t="s">
        <v>39102</v>
      </c>
      <c r="F3" s="95">
        <v>45980.052881944444</v>
      </c>
      <c r="G3" s="96">
        <f ca="1">IFERROR(NOW()-F3,"")</f>
        <v>0.35275011574412929</v>
      </c>
      <c r="H3" s="95">
        <v>45980.166921296295</v>
      </c>
      <c r="I3" s="113" t="str">
        <f>IFERROR(VLOOKUP(D3,DB!A:F,6,0),"")</f>
        <v>SCECO</v>
      </c>
      <c r="J3" s="113" t="str">
        <f>IFERROR(VLOOKUP(D3,DB!A:G,7,0),"")</f>
        <v>Dead</v>
      </c>
      <c r="K3" s="97" t="s">
        <v>39112</v>
      </c>
      <c r="L3" s="91" t="str">
        <f>IFERROR(VLOOKUP(D3,DB!A:I,9,0),"")</f>
        <v>Latis</v>
      </c>
    </row>
    <row r="4" spans="1:16" ht="15" customHeight="1">
      <c r="A4" s="113" t="s">
        <v>39113</v>
      </c>
      <c r="B4" s="113" t="str">
        <f>IFERROR(VLOOKUP(D4,DB!A:K,11,0),"")</f>
        <v>R4</v>
      </c>
      <c r="C4" s="93">
        <v>1</v>
      </c>
      <c r="D4" s="91" t="s">
        <v>36585</v>
      </c>
      <c r="E4" s="94" t="s">
        <v>39021</v>
      </c>
      <c r="F4" s="95">
        <v>45980.335636574076</v>
      </c>
      <c r="G4" s="96">
        <f ca="1">IFERROR(NOW()-F4,"")</f>
        <v>6.9995486112020444E-2</v>
      </c>
      <c r="H4" s="95">
        <v>45980.329861111109</v>
      </c>
      <c r="I4" s="113" t="str">
        <f>IFERROR(VLOOKUP(D4,DB!A:F,6,0),"")</f>
        <v>Generator-SG</v>
      </c>
      <c r="J4" s="113" t="str">
        <f>IFERROR(VLOOKUP(D4,DB!A:G,7,0),"")</f>
        <v>Vandalized</v>
      </c>
      <c r="K4" s="97" t="s">
        <v>39114</v>
      </c>
      <c r="L4" s="91" t="str">
        <f>IFERROR(VLOOKUP(D4,DB!A:I,9,0),"")</f>
        <v>Latis</v>
      </c>
    </row>
    <row r="5" spans="1:16" ht="15" customHeight="1">
      <c r="A5" s="113" t="s">
        <v>39115</v>
      </c>
      <c r="B5" s="113" t="str">
        <f>IFERROR(VLOOKUP(D5,DB!A:K,11,0),"")</f>
        <v>R4</v>
      </c>
      <c r="C5" s="93">
        <v>1</v>
      </c>
      <c r="D5" s="91" t="s">
        <v>28151</v>
      </c>
      <c r="E5" s="94" t="s">
        <v>39102</v>
      </c>
      <c r="F5" s="95">
        <v>45980.341886574075</v>
      </c>
      <c r="G5" s="96">
        <f ca="1">IFERROR(NOW()-F5,"")</f>
        <v>6.3745486113475636E-2</v>
      </c>
      <c r="H5" s="95">
        <v>45980.336030092592</v>
      </c>
      <c r="I5" s="113" t="str">
        <f>IFERROR(VLOOKUP(D5,DB!A:F,6,0),"")</f>
        <v>SCECO</v>
      </c>
      <c r="J5" s="113" t="str">
        <f>IFERROR(VLOOKUP(D5,DB!A:G,7,0),"")</f>
        <v>Dead</v>
      </c>
      <c r="K5" s="97" t="s">
        <v>39116</v>
      </c>
      <c r="L5" s="91" t="str">
        <f>IFERROR(VLOOKUP(D5,DB!A:I,9,0),"")</f>
        <v>Latis</v>
      </c>
    </row>
    <row r="6" spans="1:16" ht="15" customHeight="1">
      <c r="A6" s="113"/>
      <c r="B6" s="113" t="str">
        <f>IFERROR(VLOOKUP(D6,DB!A:K,11,0),"")</f>
        <v/>
      </c>
      <c r="C6" s="93"/>
      <c r="D6" s="91"/>
      <c r="E6" s="94"/>
      <c r="F6" s="95"/>
      <c r="G6" s="96">
        <f t="shared" ref="G6:G67" ca="1" si="0">IFERROR(NOW()-F6,"")</f>
        <v>45980.405632060189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45980.405632060189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45980.405632060189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45980.405632060189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45980.405632060189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45980.405632060189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45980.405632060189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45980.405632060189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45980.405632060189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45980.405632060189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45980.405632060189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45980.405632060189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45980.405632060189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45980.405632060189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45980.405632060189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45980.405632060189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45980.405632060189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45980.405632060189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45980.405632060189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45980.405632060189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45980.405632060189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45980.405632060189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45980.405632060189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45980.405632060189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45980.405632060189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45980.405632060189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45980.405632060189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45980.405632060189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45980.405632060189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45980.405632060189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45980.405632060189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45980.405632060189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45980.405632060189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45980.405632060189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45980.405632060189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45980.405632060189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45980.405632060189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45980.405632060189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45980.405632060189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45980.405632060189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45980.405632060189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45980.405632060189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45980.405632060189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45980.405632060189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45980.405632060189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45980.405632060189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45980.405632060189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45980.405632060189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45980.405632060189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45980.405632060189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45980.405632060189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45980.405632060189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45980.405632060189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45980.405632060189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45980.405632060189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45980.405632060189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45980.405632060189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45980.405632060189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45980.405632060189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45980.405632060189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45980.405632060189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45980.405632060189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1">IFERROR(NOW()-F68,"")</f>
        <v>45980.405632060189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45980.405632060189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45980.405632060189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45980.405632060189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45980.405632060189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45980.405632060189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45980.405632060189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45980.405632060189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45980.405632060189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45980.405632060189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45980.405632060189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45980.405632060189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45980.405632060189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45980.405632060189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45980.405632060189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45980.405632060189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45980.405632060189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45980.405632060189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45980.405632060189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45980.405632060189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45980.405632060189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45980.405632060189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45980.405632060189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45980.405632060189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45980.405632060189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45980.405632060189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45980.405632060189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45980.405632060189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45980.405632060189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45980.405632060189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45980.405632060189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45980.405632060189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45980.405632060189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45980.405632060189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45980.405632060189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45980.405632060189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45980.405632060189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45980.405632060189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45980.405632060189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45980.405632060189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45980.405632060189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45980.405632060189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45980.405632060189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45980.405632060189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45980.405632060189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45980.405632060189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45980.405632060189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45980.405632060189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45980.405632060189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45980.405632060189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45980.405632060189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45980.405632060189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45980.405632060189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45980.405632060189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45980.405632060189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45980.405632060189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45980.405632060189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45980.405632060189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45980.405632060189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45980.405632060189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45980.405632060189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45980.405632060189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45980.405632060189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45980.405632060189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2">IFERROR(NOW()-F132,"")</f>
        <v>45980.405632060189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45980.405632060189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45980.405632060189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45980.405632060189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45980.405632060189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45980.405632060189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45980.405632060189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45980.405632060189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45980.405632060189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45980.405632060189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45980.405632060189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45980.405632060189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45980.405632060189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45980.405632060189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45980.405632060189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45980.405632060189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45980.405632060189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45980.405632060189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45980.405632060189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45980.405632060189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45980.405632060189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45980.405632060189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45980.405632060189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45980.405632060189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45980.405632060189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45980.405632060189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45980.405632060189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45980.405632060189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45980.405632060189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45980.405632060189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45980.405632060189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45980.405632060189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45980.405632060189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45980.405632060189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45980.405632060189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45980.405632060189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45980.405632060189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45980.405632060189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45980.405632060189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45980.405632060189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45980.405632060189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45980.405632060189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45980.405632060189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45980.405632060189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45980.405632060189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45980.405632060189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45980.405632060189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45980.405632060189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45980.405632060189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45980.405632060189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45980.405632060189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45980.405632060189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45980.405632060189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45980.405632060189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45980.405632060189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45980.405632060189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45980.405632060189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45980.405632060189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45980.405632060189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45980.405632060189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45980.405632060189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45980.405632060189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45980.405632060189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45980.405632060189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3">IFERROR(NOW()-F196,"")</f>
        <v>45980.405632060189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45980.405632060189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45980.405632060189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45980.405632060189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45980.405632060189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45980.405632060189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45980.405632060189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45980.405632060189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45980.405632060189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45980.405632060189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45980.405632060189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45980.405632060189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45980.405632060189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45980.405632060189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45980.405632060189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45980.405632060189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45980.405632060189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45980.405632060189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45980.405632060189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45980.405632060189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45980.405632060189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45980.405632060189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45980.405632060189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45980.405632060189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45980.405632060189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45980.405632060189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45980.405632060189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45980.405632060189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45980.405632060189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45980.405632060189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45980.405632060189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45980.405632060189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45980.405632060189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45980.405632060189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45980.405632060189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45980.405632060189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45980.405632060189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45980.405632060189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45980.405632060189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45980.405632060189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45980.405632060189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45980.405632060189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45980.405632060189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45980.405632060189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45980.405632060189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45980.405632060189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45980.405632060189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45980.405632060189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45980.405632060189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45980.405632060189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45980.405632060189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45980.405632060189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45980.405632060189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45980.405632060189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45980.405632060189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45980.405632060189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45980.405632060189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45980.405632060189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45980.405632060189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45980.405632060189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45980.405632060189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45980.405632060189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45980.405632060189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45980.405632060189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4">IFERROR(NOW()-F260,"")</f>
        <v>45980.405632060189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45980.405632060189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45980.405632060189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45980.405632060189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45980.405632060189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45980.405632060189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45980.405632060189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45980.405632060189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45980.405632060189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45980.405632060189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45980.405632060189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45980.405632060189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45980.405632060189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45980.405632060189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45980.405632060189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45980.405632060189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45980.405632060189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45980.405632060189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45980.405632060189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45980.405632060189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45980.405632060189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45980.405632060189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45980.405632060189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45980.405632060189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45980.405632060189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45980.405632060189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45980.405632060189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45980.405632060189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45980.405632060189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45980.405632060189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45980.405632060189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45980.405632060189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45980.405632060189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45980.405632060189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45980.405632060189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45980.405632060189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45980.405632060189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45980.405632060189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45980.405632060189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45980.405632060189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45980.405632060189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45980.405632060189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45980.405632060189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45980.405632060189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45980.405632060189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45980.405632060189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45980.405632060189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45980.405632060189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45980.405632060189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45980.405632060189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45980.405632060189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45980.405632060189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45980.405632060189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45980.405632060189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45980.405632060189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45980.405632060189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45980.405632060189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45980.405632060189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45980.405632060189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45980.405632060189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45980.405632060189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45980.405632060189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45980.405632060189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45980.405632060189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87" ca="1" si="5">IFERROR(NOW()-F324,"")</f>
        <v>45980.405632060189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45980.405632060189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45980.405632060189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45980.405632060189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45980.405632060189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45980.405632060189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45980.405632060189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45980.405632060189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45980.405632060189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45980.405632060189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45980.405632060189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45980.405632060189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45980.405632060189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45980.405632060189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45980.405632060189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45980.405632060189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45980.405632060189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45980.405632060189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45980.405632060189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45980.405632060189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45980.405632060189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45980.405632060189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45980.405632060189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45980.405632060189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45980.405632060189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45980.405632060189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45980.405632060189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45980.405632060189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45980.405632060189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45980.405632060189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45980.405632060189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45980.405632060189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45980.405632060189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45980.405632060189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45980.405632060189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45980.405632060189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45980.405632060189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45980.405632060189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45980.405632060189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45980.405632060189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45980.405632060189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45980.405632060189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45980.405632060189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45980.405632060189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45980.405632060189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45980.405632060189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45980.405632060189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45980.405632060189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45980.405632060189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45980.405632060189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45980.405632060189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45980.405632060189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45980.405632060189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45980.405632060189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45980.405632060189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45980.405632060189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45980.405632060189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45980.405632060189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45980.405632060189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45980.405632060189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45980.405632060189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45980.405632060189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45980.405632060189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45980.405632060189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ref="G388:G451" ca="1" si="6">IFERROR(NOW()-F388,"")</f>
        <v>45980.405632060189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45980.405632060189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45980.405632060189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45980.405632060189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45980.405632060189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45980.405632060189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45980.405632060189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45980.405632060189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45980.405632060189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45980.405632060189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45980.405632060189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45980.405632060189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45980.405632060189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45980.405632060189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45980.405632060189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45980.405632060189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45980.405632060189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45980.405632060189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45980.405632060189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45980.405632060189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45980.405632060189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45980.405632060189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45980.405632060189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45980.405632060189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45980.405632060189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45980.405632060189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45980.405632060189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45980.405632060189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45980.405632060189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45980.405632060189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45980.405632060189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45980.405632060189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45980.405632060189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45980.405632060189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45980.405632060189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45980.405632060189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45980.405632060189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45980.405632060189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45980.405632060189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45980.405632060189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45980.405632060189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45980.405632060189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45980.405632060189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45980.405632060189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45980.405632060189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45980.405632060189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45980.405632060189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45980.405632060189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45980.405632060189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45980.405632060189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45980.405632060189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45980.405632060189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45980.405632060189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45980.405632060189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45980.405632060189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45980.405632060189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45980.405632060189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45980.405632060189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45980.405632060189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45980.405632060189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45980.405632060189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45980.405632060189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45980.405632060189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45980.405632060189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ref="G452:G497" ca="1" si="7">IFERROR(NOW()-F452,"")</f>
        <v>45980.405632060189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45980.405632060189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45980.405632060189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45980.405632060189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45980.405632060189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45980.405632060189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45980.405632060189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45980.405632060189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45980.405632060189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45980.405632060189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45980.405632060189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45980.405632060189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45980.405632060189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45980.405632060189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45980.405632060189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45980.405632060189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45980.405632060189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45980.405632060189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45980.405632060189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45980.405632060189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45980.405632060189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45980.405632060189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45980.405632060189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45980.405632060189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45980.405632060189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45980.405632060189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45980.405632060189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45980.405632060189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45980.405632060189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45980.405632060189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45980.405632060189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45980.405632060189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45980.405632060189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45980.405632060189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45980.405632060189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45980.405632060189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45980.405632060189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45980.405632060189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45980.405632060189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45980.405632060189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45980.405632060189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45980.405632060189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45980.405632060189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45980.405632060189</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45980.405632060189</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45980.405632060189</v>
      </c>
      <c r="H497" s="95"/>
      <c r="I497" s="113" t="str">
        <f>IFERROR(VLOOKUP(D497,DB!A:F,6,0),"")</f>
        <v/>
      </c>
      <c r="J497" s="113" t="str">
        <f>IFERROR(VLOOKUP(D497,DB!A:G,7,0),"")</f>
        <v/>
      </c>
      <c r="K497" s="97"/>
      <c r="L497" s="91" t="str">
        <f>IFERROR(VLOOKUP(D497,DB!A:I,9,0),"")</f>
        <v/>
      </c>
    </row>
  </sheetData>
  <dataValidations count="2">
    <dataValidation allowBlank="1" showInputMessage="1" showErrorMessage="1" sqref="E1" xr:uid="{A4F81451-56CC-4543-9497-104C4E44EE4B}"/>
    <dataValidation type="list" allowBlank="1" showInputMessage="1" showErrorMessage="1" sqref="E2:E49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6"/>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88.573571875000198</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39102</v>
      </c>
      <c r="F3" s="38">
        <v>45926.188877314817</v>
      </c>
      <c r="G3" s="108">
        <f t="shared" ref="G3" ca="1" si="0">IFERROR(NOW()-F3,"")</f>
        <v>54.216754745371873</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39102</v>
      </c>
      <c r="F4" s="110">
        <v>45948.661111111112</v>
      </c>
      <c r="G4" s="111">
        <f t="shared" ref="G4" ca="1" si="1">IFERROR(NOW()-F4,"")</f>
        <v>31.744520949076104</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35">
        <v>45977.514803240738</v>
      </c>
      <c r="G5" s="111">
        <f ca="1">IFERROR(NOW()-F5,"")</f>
        <v>2.8908288194506895</v>
      </c>
      <c r="H5" s="135">
        <v>45977.468807870369</v>
      </c>
      <c r="I5" s="109" t="str">
        <f>IFERROR(VLOOKUP(D5,DB!A:F,6,0),"")</f>
        <v>SCECO</v>
      </c>
      <c r="J5" s="109" t="str">
        <f>IFERROR(VLOOKUP(D5,DB!A:G,7,0),"")</f>
        <v>Weak</v>
      </c>
      <c r="K5" s="109" t="s">
        <v>39124</v>
      </c>
      <c r="L5" s="109" t="str">
        <f>IFERROR(VLOOKUP(D5,DB!A:I,9,0),"")</f>
        <v>Latis</v>
      </c>
    </row>
    <row r="6" spans="1:13">
      <c r="A6" s="109"/>
      <c r="B6" s="109" t="str">
        <f>IFERROR(VLOOKUP(D6,DB!A:K,11,0),"")</f>
        <v/>
      </c>
      <c r="C6" s="109"/>
      <c r="D6" s="109"/>
      <c r="E6" s="109"/>
      <c r="F6" s="109"/>
      <c r="G6" s="111">
        <f ca="1">IFERROR(NOW()-F6,"")</f>
        <v>45980.405632060189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45980.405632060189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45980.405632060189</v>
      </c>
      <c r="H8" s="109"/>
      <c r="I8" s="109"/>
      <c r="J8" s="109" t="str">
        <f>IFERROR(VLOOKUP(D8,DB!A:G,7,0),"")</f>
        <v/>
      </c>
      <c r="K8" s="109"/>
      <c r="L8" s="109" t="str">
        <f>IFERROR(VLOOKUP(D8,DB!A:I,9,0),"")</f>
        <v/>
      </c>
    </row>
    <row r="9" spans="1:13">
      <c r="A9" s="109"/>
      <c r="B9" s="109" t="str">
        <f>IFERROR(VLOOKUP(D9,DB!A:K,11,0),"")</f>
        <v/>
      </c>
      <c r="C9" s="109"/>
      <c r="D9" s="109"/>
      <c r="E9" s="109"/>
      <c r="F9" s="109"/>
      <c r="G9" s="111">
        <f ca="1">IFERROR(NOW()-F9,"")</f>
        <v>45980.405632060189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45980.405632060189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45980.405632060189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45980.405632060189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45980.405632060189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45980.405632060189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45980.405632060189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45980.405632060189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45980.405632060189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45980.405632060189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45980.405632060189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45980.405632060189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45980.405632060189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45980.405632060189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45980.405632060189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45980.405632060189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45980.405632060189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45980.405632060189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45980.405632060189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45980.405632060189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45980.405632060189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45980.405632060189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45980.405632060189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45980.405632060189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45980.405632060189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45980.405632060189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45980.405632060189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45980.405632060189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45980.405632060189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45980.405632060189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45980.405632060189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45980.405632060189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45980.405632060189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45980.405632060189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45980.405632060189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45980.405632060189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45980.405632060189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45980.405632060189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45980.405632060189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45980.405632060189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45980.405632060189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45980.405632060189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45980.405632060189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45980.405632060189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45980.405632060189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45980.405632060189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45980.405632060189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45980.405632060189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45980.405632060189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45980.405632060189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45980.405632060189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45980.405632060189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45980.405632060189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45980.405632060189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45980.405632060189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45980.405632060189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45980.405632060189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45980.405632060189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45980.405632060189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45980.405632060189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45980.405632060189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45980.405632060189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45980.405632060189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45980.405632060189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45980.405632060189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45980.405632060189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45980.405632060189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45980.405632060189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45980.405632060189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45980.405632060189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45980.405632060189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45980.405632060189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45980.405632060189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45980.405632060189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45980.405632060189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45980.405632060189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45980.405632060189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45980.405632060189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45980.405632060189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45980.405632060189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45980.405632060189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45980.405632060189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45980.405632060189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45980.405632060189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45980.405632060189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45980.405632060189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45980.405632060189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45980.405632060189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45980.405632060189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45980.405632060189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45980.405632060189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45980.405632060189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45980.405632060189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45980.405632060189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45980.405632060189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45980.405632060189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45980.405632060189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45980.405632060189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45980.405632060189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45980.405632060189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45980.405632060189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45980.405632060189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45980.405632060189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45980.405632060189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45980.405632060189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45980.405632060189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45980.405632060189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45980.405632060189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45980.405632060189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45980.405632060189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45980.405632060189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45980.405632060189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45980.405632060189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45980.405632060189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45980.405632060189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45980.405632060189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45980.405632060189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45980.405632060189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45980.405632060189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45980.405632060189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45980.405632060189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45980.405632060189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45980.405632060189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45980.405632060189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45980.405632060189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45980.405632060189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45980.405632060189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45980.405632060189</v>
      </c>
      <c r="H136" s="109"/>
      <c r="I136" s="109" t="str">
        <f>IFERROR(VLOOKUP(D136,DB!A:F,6,0),"")</f>
        <v/>
      </c>
      <c r="J136" s="109" t="str">
        <f>IFERROR(VLOOKUP(D136,DB!A:G,7,0),"")</f>
        <v/>
      </c>
      <c r="K136" s="109"/>
      <c r="L136" s="109" t="str">
        <f>IFERROR(VLOOKUP(D136,DB!A:I,9,0),"")</f>
        <v/>
      </c>
    </row>
    <row r="137" spans="1:12">
      <c r="A137" s="138"/>
      <c r="B137" s="138" t="str">
        <f>IFERROR(VLOOKUP(D137,DB!A:K,11,0),"")</f>
        <v/>
      </c>
      <c r="C137" s="138"/>
      <c r="D137" s="138"/>
      <c r="E137" s="138"/>
      <c r="F137" s="139"/>
      <c r="G137" s="111">
        <f ca="1">IFERROR(NOW()-F137,"")</f>
        <v>45980.405632060189</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45980.405632060189</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45980.405632060189</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45980.405632060189</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45980.405632060189</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45980.405632060189</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45980.405632060189</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45980.405632060189</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45980.405632060189</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45980.405632060189</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45980.405632060189</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45980.405632060189</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45980.405632060189</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45980.405632060189</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45980.405632060189</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45980.405632060189</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45980.405632060189</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45980.405632060189</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45980.405632060189</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45980.405632060189</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45980.405632060189</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45980.405632060189</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45980.405632060189</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45980.405632060189</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45980.405632060189</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45980.405632060189</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45980.405632060189</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45980.405632060189</v>
      </c>
      <c r="H164" s="139"/>
      <c r="I164" s="138" t="str">
        <f>IFERROR(VLOOKUP(D164,DB!A:F,6,0),"")</f>
        <v/>
      </c>
      <c r="J164" s="138" t="str">
        <f>IFERROR(VLOOKUP(D164,DB!A:G,7,0),"")</f>
        <v/>
      </c>
      <c r="K164" s="138"/>
      <c r="L164" s="138" t="str">
        <f>IFERROR(VLOOKUP(D164,DB!A:I,9,0),"")</f>
        <v/>
      </c>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45980.405632060189</v>
      </c>
      <c r="H2" s="121"/>
      <c r="I2" s="119" t="str">
        <f>IFERROR(VLOOKUP(D2,DB!A:F,6,0),"")</f>
        <v/>
      </c>
      <c r="J2" s="119" t="str">
        <f>IFERROR(VLOOKUP(D2,DB!A:G,7,0),"")</f>
        <v/>
      </c>
      <c r="K2" s="122"/>
      <c r="L2" s="123" t="str">
        <f>IFERROR(VLOOKUP(D2,DB!A:I,9,0),"")</f>
        <v/>
      </c>
    </row>
    <row r="3" spans="1:16382" ht="31.5" customHeight="1">
      <c r="A3" s="118"/>
      <c r="B3" s="119" t="str">
        <f>IFERROR(VLOOKUP(D3,DB!A:K,11,0),"")</f>
        <v>R6</v>
      </c>
      <c r="C3" s="120"/>
      <c r="D3" s="119" t="s">
        <v>37478</v>
      </c>
      <c r="E3" s="109"/>
      <c r="F3" s="121"/>
      <c r="G3" s="104">
        <f t="shared" ca="1" si="0"/>
        <v>45980.405632060189</v>
      </c>
      <c r="H3" s="121"/>
      <c r="I3" s="119" t="str">
        <f>IFERROR(VLOOKUP(D3,DB!A:F,6,0),"")</f>
        <v>Generator-SG</v>
      </c>
      <c r="J3" s="119" t="str">
        <f>IFERROR(VLOOKUP(D3,DB!A:G,7,0),"")</f>
        <v>Dead</v>
      </c>
      <c r="K3" s="122"/>
      <c r="L3" s="123" t="str">
        <f>IFERROR(VLOOKUP(D3,DB!A:I,9,0),"")</f>
        <v>Latis</v>
      </c>
    </row>
    <row r="4" spans="1:16382" ht="31.5" customHeight="1">
      <c r="A4" s="118"/>
      <c r="B4" s="119" t="str">
        <f>IFERROR(VLOOKUP(D4,DB!A:K,11,0),"")</f>
        <v/>
      </c>
      <c r="C4" s="120"/>
      <c r="D4" s="119"/>
      <c r="E4" s="109"/>
      <c r="F4" s="121"/>
      <c r="G4" s="104">
        <f t="shared" ca="1" si="0"/>
        <v>45980.405632060189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45980.405632060189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45980.405632060189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45980.405632060189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45980.405632060189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45980.405632060189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45980.405632060189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45980.405632060189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45980.405632060189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45980.405632060189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45980.405632060189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45980.405632060189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45980.405632060189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45980.405632060189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45980.405632060189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45980.405632060189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45980.405632060189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45980.405632060189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45980.405632060189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45980.405632060189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45980.405632060189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45980.405632060189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45980.405632060189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45980.405632060189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45980.405632060189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45980.405632060189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45980.405632060189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45980.405632060189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45980.405632060189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45980.405632060189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45980.405632060189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45980.405632060189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45980.405632060189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45980.405632060189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45980.405632060189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45980.405632060189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45980.405632060189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45980.405632060189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45980.405632060189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45980.405632060189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45980.405632060189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45980.405632060189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45980.405632060189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45980.405632060189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45980.405632060189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45980.405632060189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45980.405632060189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45980.405632060189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45980.405632060189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45980.405632060189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45980.405632060189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45980.405632060189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45980.405632060189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45980.405632060189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45980.405632060189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45980.405632060189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45980.405632060189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45980.405632060189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45980.405632060189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45980.405632060189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45980.405632060189</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2025-11-19T06:45:07Z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